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bud.sharepoint.com/Onderzoekers2/5_O. Wonen en energie/Financieringslasttabellen hypotheken/2021/Rapportages/3. Prinsjesdag/"/>
    </mc:Choice>
  </mc:AlternateContent>
  <xr:revisionPtr revIDLastSave="17" documentId="8_{71A89335-4D08-4A22-A0E5-6EE6DCCC8488}" xr6:coauthVersionLast="45" xr6:coauthVersionMax="45" xr10:uidLastSave="{33F39F9F-AEC4-4C9E-B667-CFF0E26F0ED5}"/>
  <bookViews>
    <workbookView xWindow="28680" yWindow="-120" windowWidth="29040" windowHeight="15840" activeTab="4" xr2:uid="{00000000-000D-0000-FFFF-FFFF00000000}"/>
  </bookViews>
  <sheets>
    <sheet name="toelichting" sheetId="1" r:id="rId1"/>
    <sheet name="nietAOW" sheetId="2" r:id="rId2"/>
    <sheet name="welAOW" sheetId="6" r:id="rId3"/>
    <sheet name="box3 nietAOW" sheetId="7" r:id="rId4"/>
    <sheet name="box3 welAOW" sheetId="8" r:id="rId5"/>
    <sheet name="overige parameters" sheetId="5" r:id="rId6"/>
    <sheet name="onderhoud en energie" sheetId="9" r:id="rId7"/>
  </sheets>
  <definedNames>
    <definedName name="_xlnm.Print_Area" localSheetId="3">'box3 nietAOW'!$A$1:$AO$69</definedName>
    <definedName name="_xlnm.Print_Area" localSheetId="4">'box3 welAOW'!$A$1:$AO$55</definedName>
    <definedName name="_xlnm.Print_Area" localSheetId="5">'overige parameters'!$B$2:$H$10</definedName>
    <definedName name="_xlnm.Print_Area" localSheetId="0">toelichting!$A$1:$H$14</definedName>
    <definedName name="_xlnm.Print_Area" localSheetId="2">welAOW!$A$1:$AO$77</definedName>
    <definedName name="rente_per_maand" localSheetId="4">toelichting!#REF!</definedName>
    <definedName name="rente_per_maand">toelichting!#REF!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96" i="8" l="1"/>
  <c r="AN96" i="8"/>
  <c r="AM96" i="8"/>
  <c r="AL96" i="8"/>
  <c r="AK96" i="8"/>
  <c r="AJ96" i="8"/>
  <c r="AI96" i="8"/>
  <c r="AH96" i="8"/>
  <c r="AG96" i="8"/>
  <c r="AF96" i="8"/>
  <c r="AE96" i="8"/>
  <c r="AD96" i="8"/>
  <c r="AO95" i="8"/>
  <c r="AN95" i="8"/>
  <c r="AM95" i="8"/>
  <c r="AL95" i="8"/>
  <c r="AK95" i="8"/>
  <c r="AJ95" i="8"/>
  <c r="AI95" i="8"/>
  <c r="AH95" i="8"/>
  <c r="AG95" i="8"/>
  <c r="AF95" i="8"/>
  <c r="AE95" i="8"/>
  <c r="AD95" i="8"/>
  <c r="AO94" i="8"/>
  <c r="AN94" i="8"/>
  <c r="AM94" i="8"/>
  <c r="AL94" i="8"/>
  <c r="AK94" i="8"/>
  <c r="AJ94" i="8"/>
  <c r="AI94" i="8"/>
  <c r="AH94" i="8"/>
  <c r="AG94" i="8"/>
  <c r="AF94" i="8"/>
  <c r="AE94" i="8"/>
  <c r="AD94" i="8"/>
  <c r="AO93" i="8"/>
  <c r="AN93" i="8"/>
  <c r="AM93" i="8"/>
  <c r="AL93" i="8"/>
  <c r="AK93" i="8"/>
  <c r="AJ93" i="8"/>
  <c r="AI93" i="8"/>
  <c r="AH93" i="8"/>
  <c r="AG93" i="8"/>
  <c r="AF93" i="8"/>
  <c r="AE93" i="8"/>
  <c r="AD93" i="8"/>
  <c r="AO92" i="8"/>
  <c r="AN92" i="8"/>
  <c r="AM92" i="8"/>
  <c r="AL92" i="8"/>
  <c r="AK92" i="8"/>
  <c r="AJ92" i="8"/>
  <c r="AI92" i="8"/>
  <c r="AH92" i="8"/>
  <c r="AG92" i="8"/>
  <c r="AF92" i="8"/>
  <c r="AE92" i="8"/>
  <c r="AD92" i="8"/>
  <c r="AO91" i="8"/>
  <c r="AN91" i="8"/>
  <c r="AM91" i="8"/>
  <c r="AL91" i="8"/>
  <c r="AK91" i="8"/>
  <c r="AJ91" i="8"/>
  <c r="AI91" i="8"/>
  <c r="AH91" i="8"/>
  <c r="AG91" i="8"/>
  <c r="AF91" i="8"/>
  <c r="AE91" i="8"/>
  <c r="AD91" i="8"/>
  <c r="AO90" i="8"/>
  <c r="AN90" i="8"/>
  <c r="AM90" i="8"/>
  <c r="AL90" i="8"/>
  <c r="AK90" i="8"/>
  <c r="AJ90" i="8"/>
  <c r="AI90" i="8"/>
  <c r="AH90" i="8"/>
  <c r="AG90" i="8"/>
  <c r="AF90" i="8"/>
  <c r="AE90" i="8"/>
  <c r="AD90" i="8"/>
  <c r="AO89" i="8"/>
  <c r="AN89" i="8"/>
  <c r="AM89" i="8"/>
  <c r="AL89" i="8"/>
  <c r="AK89" i="8"/>
  <c r="AJ89" i="8"/>
  <c r="AI89" i="8"/>
  <c r="AH89" i="8"/>
  <c r="AG89" i="8"/>
  <c r="AF89" i="8"/>
  <c r="AE89" i="8"/>
  <c r="AD89" i="8"/>
  <c r="AO88" i="8"/>
  <c r="AN88" i="8"/>
  <c r="AM88" i="8"/>
  <c r="AL88" i="8"/>
  <c r="AK88" i="8"/>
  <c r="AJ88" i="8"/>
  <c r="AI88" i="8"/>
  <c r="AH88" i="8"/>
  <c r="AG88" i="8"/>
  <c r="AF88" i="8"/>
  <c r="AE88" i="8"/>
  <c r="AD88" i="8"/>
  <c r="AO87" i="8"/>
  <c r="AN87" i="8"/>
  <c r="AM87" i="8"/>
  <c r="AL87" i="8"/>
  <c r="AK87" i="8"/>
  <c r="AJ87" i="8"/>
  <c r="AI87" i="8"/>
  <c r="AH87" i="8"/>
  <c r="AG87" i="8"/>
  <c r="AF87" i="8"/>
  <c r="AE87" i="8"/>
  <c r="AD87" i="8"/>
  <c r="AO86" i="8"/>
  <c r="AN86" i="8"/>
  <c r="AM86" i="8"/>
  <c r="AL86" i="8"/>
  <c r="AK86" i="8"/>
  <c r="AJ86" i="8"/>
  <c r="AI86" i="8"/>
  <c r="AH86" i="8"/>
  <c r="AG86" i="8"/>
  <c r="AF86" i="8"/>
  <c r="AE86" i="8"/>
  <c r="AD86" i="8"/>
  <c r="AO85" i="8"/>
  <c r="AN85" i="8"/>
  <c r="AM85" i="8"/>
  <c r="AL85" i="8"/>
  <c r="AK85" i="8"/>
  <c r="AJ85" i="8"/>
  <c r="AI85" i="8"/>
  <c r="AH85" i="8"/>
  <c r="AG85" i="8"/>
  <c r="AF85" i="8"/>
  <c r="AE85" i="8"/>
  <c r="AD85" i="8"/>
  <c r="AO84" i="8"/>
  <c r="AN84" i="8"/>
  <c r="AM84" i="8"/>
  <c r="AL84" i="8"/>
  <c r="AK84" i="8"/>
  <c r="AJ84" i="8"/>
  <c r="AI84" i="8"/>
  <c r="AH84" i="8"/>
  <c r="AG84" i="8"/>
  <c r="AF84" i="8"/>
  <c r="AE84" i="8"/>
  <c r="AD84" i="8"/>
  <c r="AO83" i="8"/>
  <c r="AN83" i="8"/>
  <c r="AM83" i="8"/>
  <c r="AL83" i="8"/>
  <c r="AK83" i="8"/>
  <c r="AJ83" i="8"/>
  <c r="AI83" i="8"/>
  <c r="AH83" i="8"/>
  <c r="AG83" i="8"/>
  <c r="AF83" i="8"/>
  <c r="AE83" i="8"/>
  <c r="AD83" i="8"/>
  <c r="AO82" i="8"/>
  <c r="AN82" i="8"/>
  <c r="AM82" i="8"/>
  <c r="AL82" i="8"/>
  <c r="AK82" i="8"/>
  <c r="AJ82" i="8"/>
  <c r="AI82" i="8"/>
  <c r="AH82" i="8"/>
  <c r="AG82" i="8"/>
  <c r="AF82" i="8"/>
  <c r="AE82" i="8"/>
  <c r="AD82" i="8"/>
  <c r="AO81" i="8"/>
  <c r="AN81" i="8"/>
  <c r="AM81" i="8"/>
  <c r="AL81" i="8"/>
  <c r="AK81" i="8"/>
  <c r="AJ81" i="8"/>
  <c r="AI81" i="8"/>
  <c r="AH81" i="8"/>
  <c r="AG81" i="8"/>
  <c r="AF81" i="8"/>
  <c r="AE81" i="8"/>
  <c r="AD81" i="8"/>
  <c r="AO80" i="8"/>
  <c r="AN80" i="8"/>
  <c r="AM80" i="8"/>
  <c r="AL80" i="8"/>
  <c r="AK80" i="8"/>
  <c r="AJ80" i="8"/>
  <c r="AI80" i="8"/>
  <c r="AH80" i="8"/>
  <c r="AG80" i="8"/>
  <c r="AF80" i="8"/>
  <c r="AE80" i="8"/>
  <c r="AD80" i="8"/>
  <c r="AO79" i="8"/>
  <c r="AN79" i="8"/>
  <c r="AM79" i="8"/>
  <c r="AL79" i="8"/>
  <c r="AK79" i="8"/>
  <c r="AJ79" i="8"/>
  <c r="AI79" i="8"/>
  <c r="AH79" i="8"/>
  <c r="AG79" i="8"/>
  <c r="AF79" i="8"/>
  <c r="AE79" i="8"/>
  <c r="AD79" i="8"/>
  <c r="AO78" i="8"/>
  <c r="AN78" i="8"/>
  <c r="AM78" i="8"/>
  <c r="AL78" i="8"/>
  <c r="AK78" i="8"/>
  <c r="AJ78" i="8"/>
  <c r="AI78" i="8"/>
  <c r="AH78" i="8"/>
  <c r="AG78" i="8"/>
  <c r="AF78" i="8"/>
  <c r="AE78" i="8"/>
  <c r="AD78" i="8"/>
  <c r="AO77" i="8"/>
  <c r="AN77" i="8"/>
  <c r="AM77" i="8"/>
  <c r="AL77" i="8"/>
  <c r="AK77" i="8"/>
  <c r="AJ77" i="8"/>
  <c r="AI77" i="8"/>
  <c r="AH77" i="8"/>
  <c r="AG77" i="8"/>
  <c r="AF77" i="8"/>
  <c r="AE77" i="8"/>
  <c r="AD77" i="8"/>
  <c r="AO76" i="8"/>
  <c r="AN76" i="8"/>
  <c r="AM76" i="8"/>
  <c r="AL76" i="8"/>
  <c r="AK76" i="8"/>
  <c r="AJ76" i="8"/>
  <c r="AI76" i="8"/>
  <c r="AH76" i="8"/>
  <c r="AG76" i="8"/>
  <c r="AF76" i="8"/>
  <c r="AE76" i="8"/>
  <c r="AD76" i="8"/>
  <c r="AO75" i="8"/>
  <c r="AN75" i="8"/>
  <c r="AM75" i="8"/>
  <c r="AL75" i="8"/>
  <c r="AK75" i="8"/>
  <c r="AJ75" i="8"/>
  <c r="AI75" i="8"/>
  <c r="AH75" i="8"/>
  <c r="AG75" i="8"/>
  <c r="AF75" i="8"/>
  <c r="AE75" i="8"/>
  <c r="AD75" i="8"/>
  <c r="AO74" i="8"/>
  <c r="AN74" i="8"/>
  <c r="AM74" i="8"/>
  <c r="AL74" i="8"/>
  <c r="AK74" i="8"/>
  <c r="AJ74" i="8"/>
  <c r="AI74" i="8"/>
  <c r="AH74" i="8"/>
  <c r="AG74" i="8"/>
  <c r="AF74" i="8"/>
  <c r="AE74" i="8"/>
  <c r="AD74" i="8"/>
  <c r="AO73" i="8"/>
  <c r="AN73" i="8"/>
  <c r="AM73" i="8"/>
  <c r="AL73" i="8"/>
  <c r="AK73" i="8"/>
  <c r="AJ73" i="8"/>
  <c r="AI73" i="8"/>
  <c r="AH73" i="8"/>
  <c r="AG73" i="8"/>
  <c r="AF73" i="8"/>
  <c r="AE73" i="8"/>
  <c r="AD73" i="8"/>
  <c r="AO72" i="8"/>
  <c r="AN72" i="8"/>
  <c r="AM72" i="8"/>
  <c r="AL72" i="8"/>
  <c r="AK72" i="8"/>
  <c r="AJ72" i="8"/>
  <c r="AI72" i="8"/>
  <c r="AH72" i="8"/>
  <c r="AG72" i="8"/>
  <c r="AF72" i="8"/>
  <c r="AE72" i="8"/>
  <c r="AD72" i="8"/>
  <c r="AO71" i="8"/>
  <c r="AN71" i="8"/>
  <c r="AM71" i="8"/>
  <c r="AL71" i="8"/>
  <c r="AK71" i="8"/>
  <c r="AJ71" i="8"/>
  <c r="AI71" i="8"/>
  <c r="AH71" i="8"/>
  <c r="AG71" i="8"/>
  <c r="AF71" i="8"/>
  <c r="AE71" i="8"/>
  <c r="AD71" i="8"/>
  <c r="AO70" i="8"/>
  <c r="AN70" i="8"/>
  <c r="AM70" i="8"/>
  <c r="AL70" i="8"/>
  <c r="AK70" i="8"/>
  <c r="AJ70" i="8"/>
  <c r="AI70" i="8"/>
  <c r="AH70" i="8"/>
  <c r="AG70" i="8"/>
  <c r="AF70" i="8"/>
  <c r="AE70" i="8"/>
  <c r="AD70" i="8"/>
  <c r="AO69" i="8"/>
  <c r="AN69" i="8"/>
  <c r="AM69" i="8"/>
  <c r="AL69" i="8"/>
  <c r="AK69" i="8"/>
  <c r="AJ69" i="8"/>
  <c r="AI69" i="8"/>
  <c r="AH69" i="8"/>
  <c r="AG69" i="8"/>
  <c r="AF69" i="8"/>
  <c r="AE69" i="8"/>
  <c r="AD69" i="8"/>
  <c r="AO68" i="8"/>
  <c r="AN68" i="8"/>
  <c r="AM68" i="8"/>
  <c r="AL68" i="8"/>
  <c r="AK68" i="8"/>
  <c r="AJ68" i="8"/>
  <c r="AI68" i="8"/>
  <c r="AH68" i="8"/>
  <c r="AG68" i="8"/>
  <c r="AF68" i="8"/>
  <c r="AE68" i="8"/>
  <c r="AD68" i="8"/>
  <c r="AO67" i="8"/>
  <c r="AN67" i="8"/>
  <c r="AM67" i="8"/>
  <c r="AL67" i="8"/>
  <c r="AK67" i="8"/>
  <c r="AJ67" i="8"/>
  <c r="AI67" i="8"/>
  <c r="AH67" i="8"/>
  <c r="AG67" i="8"/>
  <c r="AF67" i="8"/>
  <c r="AE67" i="8"/>
  <c r="AD67" i="8"/>
  <c r="AO66" i="8"/>
  <c r="AN66" i="8"/>
  <c r="AM66" i="8"/>
  <c r="AL66" i="8"/>
  <c r="AK66" i="8"/>
  <c r="AJ66" i="8"/>
  <c r="AI66" i="8"/>
  <c r="AH66" i="8"/>
  <c r="AG66" i="8"/>
  <c r="AF66" i="8"/>
  <c r="AE66" i="8"/>
  <c r="AD66" i="8"/>
  <c r="AO65" i="8"/>
  <c r="AN65" i="8"/>
  <c r="AM65" i="8"/>
  <c r="AL65" i="8"/>
  <c r="AK65" i="8"/>
  <c r="AJ65" i="8"/>
  <c r="AI65" i="8"/>
  <c r="AH65" i="8"/>
  <c r="AG65" i="8"/>
  <c r="AF65" i="8"/>
  <c r="AE65" i="8"/>
  <c r="AD65" i="8"/>
  <c r="AO64" i="8"/>
  <c r="AN64" i="8"/>
  <c r="AM64" i="8"/>
  <c r="AL64" i="8"/>
  <c r="AK64" i="8"/>
  <c r="AJ64" i="8"/>
  <c r="AI64" i="8"/>
  <c r="AH64" i="8"/>
  <c r="AG64" i="8"/>
  <c r="AF64" i="8"/>
  <c r="AE64" i="8"/>
  <c r="AD64" i="8"/>
  <c r="AO63" i="8"/>
  <c r="AN63" i="8"/>
  <c r="AM63" i="8"/>
  <c r="AL63" i="8"/>
  <c r="AK63" i="8"/>
  <c r="AJ63" i="8"/>
  <c r="AI63" i="8"/>
  <c r="AH63" i="8"/>
  <c r="AG63" i="8"/>
  <c r="AF63" i="8"/>
  <c r="AE63" i="8"/>
  <c r="AD63" i="8"/>
  <c r="AO62" i="8"/>
  <c r="AN62" i="8"/>
  <c r="AM62" i="8"/>
  <c r="AL62" i="8"/>
  <c r="AK62" i="8"/>
  <c r="AJ62" i="8"/>
  <c r="AI62" i="8"/>
  <c r="AH62" i="8"/>
  <c r="AG62" i="8"/>
  <c r="AF62" i="8"/>
  <c r="AE62" i="8"/>
  <c r="AD62" i="8"/>
  <c r="AO61" i="8"/>
  <c r="AN61" i="8"/>
  <c r="AM61" i="8"/>
  <c r="AL61" i="8"/>
  <c r="AK61" i="8"/>
  <c r="AJ61" i="8"/>
  <c r="AI61" i="8"/>
  <c r="AH61" i="8"/>
  <c r="AG61" i="8"/>
  <c r="AF61" i="8"/>
  <c r="AE61" i="8"/>
  <c r="AD61" i="8"/>
  <c r="AO60" i="8"/>
  <c r="AN60" i="8"/>
  <c r="AM60" i="8"/>
  <c r="AL60" i="8"/>
  <c r="AK60" i="8"/>
  <c r="AJ60" i="8"/>
  <c r="AI60" i="8"/>
  <c r="AH60" i="8"/>
  <c r="AG60" i="8"/>
  <c r="AF60" i="8"/>
  <c r="AE60" i="8"/>
  <c r="AD60" i="8"/>
  <c r="AO59" i="8"/>
  <c r="AN59" i="8"/>
  <c r="AM59" i="8"/>
  <c r="AL59" i="8"/>
  <c r="AK59" i="8"/>
  <c r="AJ59" i="8"/>
  <c r="AI59" i="8"/>
  <c r="AH59" i="8"/>
  <c r="AG59" i="8"/>
  <c r="AF59" i="8"/>
  <c r="AE59" i="8"/>
  <c r="AD59" i="8"/>
  <c r="AO58" i="8"/>
  <c r="AN58" i="8"/>
  <c r="AM58" i="8"/>
  <c r="AL58" i="8"/>
  <c r="AK58" i="8"/>
  <c r="AJ58" i="8"/>
  <c r="AI58" i="8"/>
  <c r="AH58" i="8"/>
  <c r="AG58" i="8"/>
  <c r="AF58" i="8"/>
  <c r="AE58" i="8"/>
  <c r="AD58" i="8"/>
  <c r="AO57" i="8"/>
  <c r="AN57" i="8"/>
  <c r="AM57" i="8"/>
  <c r="AL57" i="8"/>
  <c r="AK57" i="8"/>
  <c r="AJ57" i="8"/>
  <c r="AI57" i="8"/>
  <c r="AH57" i="8"/>
  <c r="AG57" i="8"/>
  <c r="AF57" i="8"/>
  <c r="AE57" i="8"/>
  <c r="AD57" i="8"/>
  <c r="AO56" i="8"/>
  <c r="AN56" i="8"/>
  <c r="AM56" i="8"/>
  <c r="AL56" i="8"/>
  <c r="AK56" i="8"/>
  <c r="AJ56" i="8"/>
  <c r="AI56" i="8"/>
  <c r="AH56" i="8"/>
  <c r="AG56" i="8"/>
  <c r="AF56" i="8"/>
  <c r="AE56" i="8"/>
  <c r="AD56" i="8"/>
  <c r="AO55" i="8"/>
  <c r="AN55" i="8"/>
  <c r="AM55" i="8"/>
  <c r="AL55" i="8"/>
  <c r="AK55" i="8"/>
  <c r="AJ55" i="8"/>
  <c r="AI55" i="8"/>
  <c r="AH55" i="8"/>
  <c r="AG55" i="8"/>
  <c r="AF55" i="8"/>
  <c r="AE55" i="8"/>
  <c r="AD55" i="8"/>
  <c r="AO54" i="8"/>
  <c r="AN54" i="8"/>
  <c r="AM54" i="8"/>
  <c r="AL54" i="8"/>
  <c r="AK54" i="8"/>
  <c r="AJ54" i="8"/>
  <c r="AI54" i="8"/>
  <c r="AH54" i="8"/>
  <c r="AG54" i="8"/>
  <c r="AF54" i="8"/>
  <c r="AE54" i="8"/>
  <c r="AD54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O52" i="8"/>
  <c r="AN52" i="8"/>
  <c r="AM52" i="8"/>
  <c r="AL52" i="8"/>
  <c r="AK52" i="8"/>
  <c r="AJ52" i="8"/>
  <c r="AI52" i="8"/>
  <c r="AH52" i="8"/>
  <c r="AG52" i="8"/>
  <c r="AF52" i="8"/>
  <c r="AE52" i="8"/>
  <c r="AD52" i="8"/>
  <c r="AO51" i="8"/>
  <c r="AN51" i="8"/>
  <c r="AM51" i="8"/>
  <c r="AL51" i="8"/>
  <c r="AK51" i="8"/>
  <c r="AJ51" i="8"/>
  <c r="AI51" i="8"/>
  <c r="AH51" i="8"/>
  <c r="AG51" i="8"/>
  <c r="AF51" i="8"/>
  <c r="AE51" i="8"/>
  <c r="AD51" i="8"/>
  <c r="AO50" i="8"/>
  <c r="AN50" i="8"/>
  <c r="AM50" i="8"/>
  <c r="AL50" i="8"/>
  <c r="AK50" i="8"/>
  <c r="AJ50" i="8"/>
  <c r="AI50" i="8"/>
  <c r="AH50" i="8"/>
  <c r="AG50" i="8"/>
  <c r="AF50" i="8"/>
  <c r="AE50" i="8"/>
  <c r="AD50" i="8"/>
  <c r="AO49" i="8"/>
  <c r="AN49" i="8"/>
  <c r="AM49" i="8"/>
  <c r="AL49" i="8"/>
  <c r="AK49" i="8"/>
  <c r="AJ49" i="8"/>
  <c r="AI49" i="8"/>
  <c r="AH49" i="8"/>
  <c r="AG49" i="8"/>
  <c r="AF49" i="8"/>
  <c r="AE49" i="8"/>
  <c r="AD49" i="8"/>
  <c r="AO48" i="8"/>
  <c r="AN48" i="8"/>
  <c r="AM48" i="8"/>
  <c r="AL48" i="8"/>
  <c r="AK48" i="8"/>
  <c r="AJ48" i="8"/>
  <c r="AI48" i="8"/>
  <c r="AH48" i="8"/>
  <c r="AG48" i="8"/>
  <c r="AF48" i="8"/>
  <c r="AE48" i="8"/>
  <c r="AD48" i="8"/>
  <c r="AO47" i="8"/>
  <c r="AN47" i="8"/>
  <c r="AM47" i="8"/>
  <c r="AL47" i="8"/>
  <c r="AK47" i="8"/>
  <c r="AJ47" i="8"/>
  <c r="AI47" i="8"/>
  <c r="AH47" i="8"/>
  <c r="AG47" i="8"/>
  <c r="AF47" i="8"/>
  <c r="AE47" i="8"/>
  <c r="AD47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O45" i="8"/>
  <c r="AN45" i="8"/>
  <c r="AM45" i="8"/>
  <c r="AL45" i="8"/>
  <c r="AK45" i="8"/>
  <c r="AJ45" i="8"/>
  <c r="AI45" i="8"/>
  <c r="AH45" i="8"/>
  <c r="AG45" i="8"/>
  <c r="AF45" i="8"/>
  <c r="AE45" i="8"/>
  <c r="AD45" i="8"/>
  <c r="AO44" i="8"/>
  <c r="AN44" i="8"/>
  <c r="AM44" i="8"/>
  <c r="AL44" i="8"/>
  <c r="AK44" i="8"/>
  <c r="AJ44" i="8"/>
  <c r="AI44" i="8"/>
  <c r="AH44" i="8"/>
  <c r="AG44" i="8"/>
  <c r="AF44" i="8"/>
  <c r="AE44" i="8"/>
  <c r="AD44" i="8"/>
  <c r="AO43" i="8"/>
  <c r="AN43" i="8"/>
  <c r="AM43" i="8"/>
  <c r="AL43" i="8"/>
  <c r="AK43" i="8"/>
  <c r="AJ43" i="8"/>
  <c r="AI43" i="8"/>
  <c r="AH43" i="8"/>
  <c r="AG43" i="8"/>
  <c r="AF43" i="8"/>
  <c r="AE43" i="8"/>
  <c r="AD43" i="8"/>
  <c r="AO42" i="8"/>
  <c r="AN42" i="8"/>
  <c r="AM42" i="8"/>
  <c r="AL42" i="8"/>
  <c r="AK42" i="8"/>
  <c r="AJ42" i="8"/>
  <c r="AI42" i="8"/>
  <c r="AH42" i="8"/>
  <c r="AG42" i="8"/>
  <c r="AF42" i="8"/>
  <c r="AE42" i="8"/>
  <c r="AD42" i="8"/>
  <c r="AO41" i="8"/>
  <c r="AN41" i="8"/>
  <c r="AM41" i="8"/>
  <c r="AL41" i="8"/>
  <c r="AK41" i="8"/>
  <c r="AJ41" i="8"/>
  <c r="AI41" i="8"/>
  <c r="AH41" i="8"/>
  <c r="AG41" i="8"/>
  <c r="AF41" i="8"/>
  <c r="AE41" i="8"/>
  <c r="AD41" i="8"/>
  <c r="AO40" i="8"/>
  <c r="AN40" i="8"/>
  <c r="AM40" i="8"/>
  <c r="AL40" i="8"/>
  <c r="AK40" i="8"/>
  <c r="AJ40" i="8"/>
  <c r="AI40" i="8"/>
  <c r="AH40" i="8"/>
  <c r="AG40" i="8"/>
  <c r="AF40" i="8"/>
  <c r="AE40" i="8"/>
  <c r="AD40" i="8"/>
  <c r="AO39" i="8"/>
  <c r="AN39" i="8"/>
  <c r="AM39" i="8"/>
  <c r="AL39" i="8"/>
  <c r="AK39" i="8"/>
  <c r="AJ39" i="8"/>
  <c r="AI39" i="8"/>
  <c r="AH39" i="8"/>
  <c r="AG39" i="8"/>
  <c r="AF39" i="8"/>
  <c r="AE39" i="8"/>
  <c r="AD39" i="8"/>
  <c r="AO38" i="8"/>
  <c r="AN38" i="8"/>
  <c r="AM38" i="8"/>
  <c r="AL38" i="8"/>
  <c r="AK38" i="8"/>
  <c r="AJ38" i="8"/>
  <c r="AI38" i="8"/>
  <c r="AH38" i="8"/>
  <c r="AG38" i="8"/>
  <c r="AF38" i="8"/>
  <c r="AE38" i="8"/>
  <c r="AD38" i="8"/>
  <c r="AO37" i="8"/>
  <c r="AN37" i="8"/>
  <c r="AM37" i="8"/>
  <c r="AL37" i="8"/>
  <c r="AK37" i="8"/>
  <c r="AJ37" i="8"/>
  <c r="AI37" i="8"/>
  <c r="AH37" i="8"/>
  <c r="AG37" i="8"/>
  <c r="AF37" i="8"/>
  <c r="AE37" i="8"/>
  <c r="AD37" i="8"/>
  <c r="AO36" i="8"/>
  <c r="AN36" i="8"/>
  <c r="AM36" i="8"/>
  <c r="AL36" i="8"/>
  <c r="AK36" i="8"/>
  <c r="AJ36" i="8"/>
  <c r="AI36" i="8"/>
  <c r="AH36" i="8"/>
  <c r="AG36" i="8"/>
  <c r="AF36" i="8"/>
  <c r="AE36" i="8"/>
  <c r="AD36" i="8"/>
  <c r="AO35" i="8"/>
  <c r="AN35" i="8"/>
  <c r="AM35" i="8"/>
  <c r="AL35" i="8"/>
  <c r="AK35" i="8"/>
  <c r="AJ35" i="8"/>
  <c r="AI35" i="8"/>
  <c r="AH35" i="8"/>
  <c r="AG35" i="8"/>
  <c r="AF35" i="8"/>
  <c r="AE35" i="8"/>
  <c r="AD35" i="8"/>
  <c r="AO34" i="8"/>
  <c r="AN34" i="8"/>
  <c r="AM34" i="8"/>
  <c r="AL34" i="8"/>
  <c r="AK34" i="8"/>
  <c r="AJ34" i="8"/>
  <c r="AI34" i="8"/>
  <c r="AH34" i="8"/>
  <c r="AG34" i="8"/>
  <c r="AF34" i="8"/>
  <c r="AE34" i="8"/>
  <c r="AD34" i="8"/>
  <c r="AO33" i="8"/>
  <c r="AN33" i="8"/>
  <c r="AM33" i="8"/>
  <c r="AL33" i="8"/>
  <c r="AK33" i="8"/>
  <c r="AJ33" i="8"/>
  <c r="AI33" i="8"/>
  <c r="AH33" i="8"/>
  <c r="AG33" i="8"/>
  <c r="AF33" i="8"/>
  <c r="AE33" i="8"/>
  <c r="AD33" i="8"/>
  <c r="AO32" i="8"/>
  <c r="AN32" i="8"/>
  <c r="AM32" i="8"/>
  <c r="AL32" i="8"/>
  <c r="AK32" i="8"/>
  <c r="AJ32" i="8"/>
  <c r="AI32" i="8"/>
  <c r="AH32" i="8"/>
  <c r="AG32" i="8"/>
  <c r="AF32" i="8"/>
  <c r="AE32" i="8"/>
  <c r="AD32" i="8"/>
  <c r="AO31" i="8"/>
  <c r="AN31" i="8"/>
  <c r="AM31" i="8"/>
  <c r="AL31" i="8"/>
  <c r="AK31" i="8"/>
  <c r="AJ31" i="8"/>
  <c r="AI31" i="8"/>
  <c r="AH31" i="8"/>
  <c r="AG31" i="8"/>
  <c r="AF31" i="8"/>
  <c r="AE31" i="8"/>
  <c r="AD31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O29" i="8"/>
  <c r="AN29" i="8"/>
  <c r="AM29" i="8"/>
  <c r="AL29" i="8"/>
  <c r="AK29" i="8"/>
  <c r="AJ29" i="8"/>
  <c r="AI29" i="8"/>
  <c r="AH29" i="8"/>
  <c r="AG29" i="8"/>
  <c r="AF29" i="8"/>
  <c r="AE29" i="8"/>
  <c r="AD29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O25" i="8"/>
  <c r="AN25" i="8"/>
  <c r="AM25" i="8"/>
  <c r="AL25" i="8"/>
  <c r="AK25" i="8"/>
  <c r="AJ25" i="8"/>
  <c r="AI25" i="8"/>
  <c r="AH25" i="8"/>
  <c r="AG25" i="8"/>
  <c r="AF25" i="8"/>
  <c r="AE25" i="8"/>
  <c r="AD25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O23" i="8"/>
  <c r="AN23" i="8"/>
  <c r="AM23" i="8"/>
  <c r="AL23" i="8"/>
  <c r="AK23" i="8"/>
  <c r="AJ23" i="8"/>
  <c r="AI23" i="8"/>
  <c r="AH23" i="8"/>
  <c r="AG23" i="8"/>
  <c r="AF23" i="8"/>
  <c r="AE23" i="8"/>
  <c r="AD23" i="8"/>
  <c r="AO22" i="8"/>
  <c r="AN22" i="8"/>
  <c r="AM22" i="8"/>
  <c r="AL22" i="8"/>
  <c r="AK22" i="8"/>
  <c r="AJ22" i="8"/>
  <c r="AI22" i="8"/>
  <c r="AH22" i="8"/>
  <c r="AG22" i="8"/>
  <c r="AF22" i="8"/>
  <c r="AE22" i="8"/>
  <c r="AD22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O15" i="8"/>
  <c r="AN15" i="8"/>
  <c r="AM15" i="8"/>
  <c r="AL15" i="8"/>
  <c r="AK15" i="8"/>
  <c r="AJ15" i="8"/>
  <c r="AI15" i="8"/>
  <c r="AH15" i="8"/>
  <c r="AG15" i="8"/>
  <c r="AF15" i="8"/>
  <c r="AE15" i="8"/>
  <c r="AD15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O9" i="8"/>
  <c r="AN9" i="8"/>
  <c r="AM9" i="8"/>
  <c r="AL9" i="8"/>
  <c r="AK9" i="8"/>
  <c r="AJ9" i="8"/>
  <c r="AI9" i="8"/>
  <c r="AH9" i="8"/>
  <c r="AG9" i="8"/>
  <c r="AF9" i="8"/>
  <c r="AE9" i="8"/>
  <c r="AD9" i="8"/>
  <c r="AO8" i="8"/>
  <c r="AN8" i="8"/>
  <c r="AM8" i="8"/>
  <c r="AL8" i="8"/>
  <c r="AK8" i="8"/>
  <c r="AJ8" i="8"/>
  <c r="AI8" i="8"/>
  <c r="AH8" i="8"/>
  <c r="AG8" i="8"/>
  <c r="AF8" i="8"/>
  <c r="AE8" i="8"/>
  <c r="AD8" i="8"/>
  <c r="AO7" i="8"/>
  <c r="AN7" i="8"/>
  <c r="AM7" i="8"/>
  <c r="AL7" i="8"/>
  <c r="AK7" i="8"/>
  <c r="AJ7" i="8"/>
  <c r="AI7" i="8"/>
  <c r="AH7" i="8"/>
  <c r="AG7" i="8"/>
  <c r="AF7" i="8"/>
  <c r="AE7" i="8"/>
  <c r="AD7" i="8"/>
  <c r="AO6" i="8"/>
  <c r="AN6" i="8"/>
  <c r="AM6" i="8"/>
  <c r="AL6" i="8"/>
  <c r="AK6" i="8"/>
  <c r="AJ6" i="8"/>
  <c r="AI6" i="8"/>
  <c r="AH6" i="8"/>
  <c r="AG6" i="8"/>
  <c r="AF6" i="8"/>
  <c r="AE6" i="8"/>
  <c r="AD6" i="8"/>
  <c r="C16" i="9" l="1"/>
  <c r="C15" i="9"/>
  <c r="C14" i="9"/>
  <c r="C13" i="9"/>
  <c r="C12" i="9"/>
  <c r="C11" i="9"/>
  <c r="C10" i="9"/>
  <c r="B50" i="1" l="1"/>
  <c r="AD7" i="7"/>
  <c r="AE7" i="7"/>
  <c r="AF7" i="7"/>
  <c r="AG7" i="7"/>
  <c r="AH7" i="7"/>
  <c r="AI7" i="7"/>
  <c r="AJ7" i="7"/>
  <c r="AK7" i="7"/>
  <c r="AL7" i="7"/>
  <c r="AM7" i="7"/>
  <c r="AN7" i="7"/>
  <c r="AO7" i="7"/>
  <c r="AD8" i="7"/>
  <c r="AE8" i="7"/>
  <c r="AF8" i="7"/>
  <c r="AG8" i="7"/>
  <c r="AH8" i="7"/>
  <c r="AI8" i="7"/>
  <c r="AJ8" i="7"/>
  <c r="AK8" i="7"/>
  <c r="AL8" i="7"/>
  <c r="AM8" i="7"/>
  <c r="AN8" i="7"/>
  <c r="AO8" i="7"/>
  <c r="AD9" i="7"/>
  <c r="AE9" i="7"/>
  <c r="AF9" i="7"/>
  <c r="AG9" i="7"/>
  <c r="AH9" i="7"/>
  <c r="AI9" i="7"/>
  <c r="AJ9" i="7"/>
  <c r="AK9" i="7"/>
  <c r="AL9" i="7"/>
  <c r="AM9" i="7"/>
  <c r="AN9" i="7"/>
  <c r="AO9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D11" i="7"/>
  <c r="AE11" i="7"/>
  <c r="AF11" i="7"/>
  <c r="AG11" i="7"/>
  <c r="AH11" i="7"/>
  <c r="AI11" i="7"/>
  <c r="AJ11" i="7"/>
  <c r="AK11" i="7"/>
  <c r="AL11" i="7"/>
  <c r="AM11" i="7"/>
  <c r="AN11" i="7"/>
  <c r="AO11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D13" i="7"/>
  <c r="AE13" i="7"/>
  <c r="AF13" i="7"/>
  <c r="AG13" i="7"/>
  <c r="AH13" i="7"/>
  <c r="AI13" i="7"/>
  <c r="AJ13" i="7"/>
  <c r="AK13" i="7"/>
  <c r="AL13" i="7"/>
  <c r="AM13" i="7"/>
  <c r="AN13" i="7"/>
  <c r="AO13" i="7"/>
  <c r="AD14" i="7"/>
  <c r="AE14" i="7"/>
  <c r="AF14" i="7"/>
  <c r="AG14" i="7"/>
  <c r="AH14" i="7"/>
  <c r="AI14" i="7"/>
  <c r="AJ14" i="7"/>
  <c r="AK14" i="7"/>
  <c r="AL14" i="7"/>
  <c r="AM14" i="7"/>
  <c r="AN14" i="7"/>
  <c r="AO14" i="7"/>
  <c r="AD15" i="7"/>
  <c r="AE15" i="7"/>
  <c r="AF15" i="7"/>
  <c r="AG15" i="7"/>
  <c r="AH15" i="7"/>
  <c r="AI15" i="7"/>
  <c r="AJ15" i="7"/>
  <c r="AK15" i="7"/>
  <c r="AL15" i="7"/>
  <c r="AM15" i="7"/>
  <c r="AN15" i="7"/>
  <c r="AO15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D17" i="7"/>
  <c r="AE17" i="7"/>
  <c r="AF17" i="7"/>
  <c r="AG17" i="7"/>
  <c r="AH17" i="7"/>
  <c r="AI17" i="7"/>
  <c r="AJ17" i="7"/>
  <c r="AK17" i="7"/>
  <c r="AL17" i="7"/>
  <c r="AM17" i="7"/>
  <c r="AN17" i="7"/>
  <c r="AO17" i="7"/>
  <c r="AD18" i="7"/>
  <c r="AE18" i="7"/>
  <c r="AF18" i="7"/>
  <c r="AG18" i="7"/>
  <c r="AH18" i="7"/>
  <c r="AI18" i="7"/>
  <c r="AJ18" i="7"/>
  <c r="AK18" i="7"/>
  <c r="AL18" i="7"/>
  <c r="AM18" i="7"/>
  <c r="AN18" i="7"/>
  <c r="AO18" i="7"/>
  <c r="AD19" i="7"/>
  <c r="AE19" i="7"/>
  <c r="AF19" i="7"/>
  <c r="AG19" i="7"/>
  <c r="AH19" i="7"/>
  <c r="AI19" i="7"/>
  <c r="AJ19" i="7"/>
  <c r="AK19" i="7"/>
  <c r="AL19" i="7"/>
  <c r="AM19" i="7"/>
  <c r="AN19" i="7"/>
  <c r="AO19" i="7"/>
  <c r="AD20" i="7"/>
  <c r="AE20" i="7"/>
  <c r="AF20" i="7"/>
  <c r="AG20" i="7"/>
  <c r="AH20" i="7"/>
  <c r="AI20" i="7"/>
  <c r="AJ20" i="7"/>
  <c r="AK20" i="7"/>
  <c r="AL20" i="7"/>
  <c r="AM20" i="7"/>
  <c r="AN20" i="7"/>
  <c r="AO20" i="7"/>
  <c r="AD21" i="7"/>
  <c r="AE21" i="7"/>
  <c r="AF21" i="7"/>
  <c r="AG21" i="7"/>
  <c r="AH21" i="7"/>
  <c r="AI21" i="7"/>
  <c r="AJ21" i="7"/>
  <c r="AK21" i="7"/>
  <c r="AL21" i="7"/>
  <c r="AM21" i="7"/>
  <c r="AN21" i="7"/>
  <c r="AO21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D23" i="7"/>
  <c r="AE23" i="7"/>
  <c r="AF23" i="7"/>
  <c r="AG23" i="7"/>
  <c r="AH23" i="7"/>
  <c r="AI23" i="7"/>
  <c r="AJ23" i="7"/>
  <c r="AK23" i="7"/>
  <c r="AL23" i="7"/>
  <c r="AM23" i="7"/>
  <c r="AN23" i="7"/>
  <c r="AO23" i="7"/>
  <c r="AD24" i="7"/>
  <c r="AE24" i="7"/>
  <c r="AF24" i="7"/>
  <c r="AG24" i="7"/>
  <c r="AH24" i="7"/>
  <c r="AI24" i="7"/>
  <c r="AJ24" i="7"/>
  <c r="AK24" i="7"/>
  <c r="AL24" i="7"/>
  <c r="AM24" i="7"/>
  <c r="AN24" i="7"/>
  <c r="AO24" i="7"/>
  <c r="AD25" i="7"/>
  <c r="AE25" i="7"/>
  <c r="AF25" i="7"/>
  <c r="AG25" i="7"/>
  <c r="AH25" i="7"/>
  <c r="AI25" i="7"/>
  <c r="AJ25" i="7"/>
  <c r="AK25" i="7"/>
  <c r="AL25" i="7"/>
  <c r="AM25" i="7"/>
  <c r="AN25" i="7"/>
  <c r="AO25" i="7"/>
  <c r="AD26" i="7"/>
  <c r="AE26" i="7"/>
  <c r="AF26" i="7"/>
  <c r="AG26" i="7"/>
  <c r="AH26" i="7"/>
  <c r="AI26" i="7"/>
  <c r="AJ26" i="7"/>
  <c r="AK26" i="7"/>
  <c r="AL26" i="7"/>
  <c r="AM26" i="7"/>
  <c r="AN26" i="7"/>
  <c r="AO26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D28" i="7"/>
  <c r="AE28" i="7"/>
  <c r="AF28" i="7"/>
  <c r="AG28" i="7"/>
  <c r="AH28" i="7"/>
  <c r="AI28" i="7"/>
  <c r="AJ28" i="7"/>
  <c r="AK28" i="7"/>
  <c r="AL28" i="7"/>
  <c r="AM28" i="7"/>
  <c r="AN28" i="7"/>
  <c r="AO28" i="7"/>
  <c r="AD29" i="7"/>
  <c r="AE29" i="7"/>
  <c r="AF29" i="7"/>
  <c r="AG29" i="7"/>
  <c r="AH29" i="7"/>
  <c r="AI29" i="7"/>
  <c r="AJ29" i="7"/>
  <c r="AK29" i="7"/>
  <c r="AL29" i="7"/>
  <c r="AM29" i="7"/>
  <c r="AN29" i="7"/>
  <c r="AO29" i="7"/>
  <c r="AD30" i="7"/>
  <c r="AE30" i="7"/>
  <c r="AF30" i="7"/>
  <c r="AG30" i="7"/>
  <c r="AH30" i="7"/>
  <c r="AI30" i="7"/>
  <c r="AJ30" i="7"/>
  <c r="AK30" i="7"/>
  <c r="AL30" i="7"/>
  <c r="AM30" i="7"/>
  <c r="AN30" i="7"/>
  <c r="AO30" i="7"/>
  <c r="AD31" i="7"/>
  <c r="AE31" i="7"/>
  <c r="AF31" i="7"/>
  <c r="AG31" i="7"/>
  <c r="AH31" i="7"/>
  <c r="AI31" i="7"/>
  <c r="AJ31" i="7"/>
  <c r="AK31" i="7"/>
  <c r="AL31" i="7"/>
  <c r="AM31" i="7"/>
  <c r="AN31" i="7"/>
  <c r="AO31" i="7"/>
  <c r="AD32" i="7"/>
  <c r="AE32" i="7"/>
  <c r="AF32" i="7"/>
  <c r="AG32" i="7"/>
  <c r="AH32" i="7"/>
  <c r="AI32" i="7"/>
  <c r="AJ32" i="7"/>
  <c r="AK32" i="7"/>
  <c r="AL32" i="7"/>
  <c r="AM32" i="7"/>
  <c r="AN32" i="7"/>
  <c r="AO32" i="7"/>
  <c r="AD33" i="7"/>
  <c r="AE33" i="7"/>
  <c r="AF33" i="7"/>
  <c r="AG33" i="7"/>
  <c r="AH33" i="7"/>
  <c r="AI33" i="7"/>
  <c r="AJ33" i="7"/>
  <c r="AK33" i="7"/>
  <c r="AL33" i="7"/>
  <c r="AM33" i="7"/>
  <c r="AN33" i="7"/>
  <c r="AO33" i="7"/>
  <c r="AD34" i="7"/>
  <c r="AE34" i="7"/>
  <c r="AF34" i="7"/>
  <c r="AG34" i="7"/>
  <c r="AH34" i="7"/>
  <c r="AI34" i="7"/>
  <c r="AJ34" i="7"/>
  <c r="AK34" i="7"/>
  <c r="AL34" i="7"/>
  <c r="AM34" i="7"/>
  <c r="AN34" i="7"/>
  <c r="AO34" i="7"/>
  <c r="AD35" i="7"/>
  <c r="AE35" i="7"/>
  <c r="AF35" i="7"/>
  <c r="AG35" i="7"/>
  <c r="AH35" i="7"/>
  <c r="AI35" i="7"/>
  <c r="AJ35" i="7"/>
  <c r="AK35" i="7"/>
  <c r="AL35" i="7"/>
  <c r="AM35" i="7"/>
  <c r="AN35" i="7"/>
  <c r="AO35" i="7"/>
  <c r="AD36" i="7"/>
  <c r="AE36" i="7"/>
  <c r="AF36" i="7"/>
  <c r="AG36" i="7"/>
  <c r="AH36" i="7"/>
  <c r="AI36" i="7"/>
  <c r="AJ36" i="7"/>
  <c r="AK36" i="7"/>
  <c r="AL36" i="7"/>
  <c r="AM36" i="7"/>
  <c r="AN36" i="7"/>
  <c r="AO36" i="7"/>
  <c r="AD37" i="7"/>
  <c r="AE37" i="7"/>
  <c r="AF37" i="7"/>
  <c r="AG37" i="7"/>
  <c r="AH37" i="7"/>
  <c r="AI37" i="7"/>
  <c r="AJ37" i="7"/>
  <c r="AK37" i="7"/>
  <c r="AL37" i="7"/>
  <c r="AM37" i="7"/>
  <c r="AN37" i="7"/>
  <c r="AO37" i="7"/>
  <c r="AD38" i="7"/>
  <c r="AE38" i="7"/>
  <c r="AF38" i="7"/>
  <c r="AG38" i="7"/>
  <c r="AH38" i="7"/>
  <c r="AI38" i="7"/>
  <c r="AJ38" i="7"/>
  <c r="AK38" i="7"/>
  <c r="AL38" i="7"/>
  <c r="AM38" i="7"/>
  <c r="AN38" i="7"/>
  <c r="AO38" i="7"/>
  <c r="AD39" i="7"/>
  <c r="AE39" i="7"/>
  <c r="AF39" i="7"/>
  <c r="AG39" i="7"/>
  <c r="AH39" i="7"/>
  <c r="AI39" i="7"/>
  <c r="AJ39" i="7"/>
  <c r="AK39" i="7"/>
  <c r="AL39" i="7"/>
  <c r="AM39" i="7"/>
  <c r="AN39" i="7"/>
  <c r="AO39" i="7"/>
  <c r="AD40" i="7"/>
  <c r="AE40" i="7"/>
  <c r="AF40" i="7"/>
  <c r="AG40" i="7"/>
  <c r="AH40" i="7"/>
  <c r="AI40" i="7"/>
  <c r="AJ40" i="7"/>
  <c r="AK40" i="7"/>
  <c r="AL40" i="7"/>
  <c r="AM40" i="7"/>
  <c r="AN40" i="7"/>
  <c r="AO40" i="7"/>
  <c r="AD41" i="7"/>
  <c r="AE41" i="7"/>
  <c r="AF41" i="7"/>
  <c r="AG41" i="7"/>
  <c r="AH41" i="7"/>
  <c r="AI41" i="7"/>
  <c r="AJ41" i="7"/>
  <c r="AK41" i="7"/>
  <c r="AL41" i="7"/>
  <c r="AM41" i="7"/>
  <c r="AN41" i="7"/>
  <c r="AO41" i="7"/>
  <c r="AD42" i="7"/>
  <c r="AE42" i="7"/>
  <c r="AF42" i="7"/>
  <c r="AG42" i="7"/>
  <c r="AH42" i="7"/>
  <c r="AI42" i="7"/>
  <c r="AJ42" i="7"/>
  <c r="AK42" i="7"/>
  <c r="AL42" i="7"/>
  <c r="AM42" i="7"/>
  <c r="AN42" i="7"/>
  <c r="AO42" i="7"/>
  <c r="AD43" i="7"/>
  <c r="AE43" i="7"/>
  <c r="AF43" i="7"/>
  <c r="AG43" i="7"/>
  <c r="AH43" i="7"/>
  <c r="AI43" i="7"/>
  <c r="AJ43" i="7"/>
  <c r="AK43" i="7"/>
  <c r="AL43" i="7"/>
  <c r="AM43" i="7"/>
  <c r="AN43" i="7"/>
  <c r="AO43" i="7"/>
  <c r="AD44" i="7"/>
  <c r="AE44" i="7"/>
  <c r="AF44" i="7"/>
  <c r="AG44" i="7"/>
  <c r="AH44" i="7"/>
  <c r="AI44" i="7"/>
  <c r="AJ44" i="7"/>
  <c r="AK44" i="7"/>
  <c r="AL44" i="7"/>
  <c r="AM44" i="7"/>
  <c r="AN44" i="7"/>
  <c r="AO44" i="7"/>
  <c r="AD45" i="7"/>
  <c r="AE45" i="7"/>
  <c r="AF45" i="7"/>
  <c r="AG45" i="7"/>
  <c r="AH45" i="7"/>
  <c r="AI45" i="7"/>
  <c r="AJ45" i="7"/>
  <c r="AK45" i="7"/>
  <c r="AL45" i="7"/>
  <c r="AM45" i="7"/>
  <c r="AN45" i="7"/>
  <c r="AO45" i="7"/>
  <c r="AD46" i="7"/>
  <c r="AE46" i="7"/>
  <c r="AF46" i="7"/>
  <c r="AG46" i="7"/>
  <c r="AH46" i="7"/>
  <c r="AI46" i="7"/>
  <c r="AJ46" i="7"/>
  <c r="AK46" i="7"/>
  <c r="AL46" i="7"/>
  <c r="AM46" i="7"/>
  <c r="AN46" i="7"/>
  <c r="AO46" i="7"/>
  <c r="AD47" i="7"/>
  <c r="AE47" i="7"/>
  <c r="AF47" i="7"/>
  <c r="AG47" i="7"/>
  <c r="AH47" i="7"/>
  <c r="AI47" i="7"/>
  <c r="AJ47" i="7"/>
  <c r="AK47" i="7"/>
  <c r="AL47" i="7"/>
  <c r="AM47" i="7"/>
  <c r="AN47" i="7"/>
  <c r="AO47" i="7"/>
  <c r="AD48" i="7"/>
  <c r="AE48" i="7"/>
  <c r="AF48" i="7"/>
  <c r="AG48" i="7"/>
  <c r="AH48" i="7"/>
  <c r="AI48" i="7"/>
  <c r="AJ48" i="7"/>
  <c r="AK48" i="7"/>
  <c r="AL48" i="7"/>
  <c r="AM48" i="7"/>
  <c r="AN48" i="7"/>
  <c r="AO48" i="7"/>
  <c r="AD49" i="7"/>
  <c r="AE49" i="7"/>
  <c r="AF49" i="7"/>
  <c r="AG49" i="7"/>
  <c r="AH49" i="7"/>
  <c r="AI49" i="7"/>
  <c r="AJ49" i="7"/>
  <c r="AK49" i="7"/>
  <c r="AL49" i="7"/>
  <c r="AM49" i="7"/>
  <c r="AN49" i="7"/>
  <c r="AO49" i="7"/>
  <c r="AD50" i="7"/>
  <c r="AE50" i="7"/>
  <c r="AF50" i="7"/>
  <c r="AG50" i="7"/>
  <c r="AH50" i="7"/>
  <c r="AI50" i="7"/>
  <c r="AJ50" i="7"/>
  <c r="AK50" i="7"/>
  <c r="AL50" i="7"/>
  <c r="AM50" i="7"/>
  <c r="AN50" i="7"/>
  <c r="AO50" i="7"/>
  <c r="AD51" i="7"/>
  <c r="AE51" i="7"/>
  <c r="AF51" i="7"/>
  <c r="AG51" i="7"/>
  <c r="AH51" i="7"/>
  <c r="AI51" i="7"/>
  <c r="AJ51" i="7"/>
  <c r="AK51" i="7"/>
  <c r="AL51" i="7"/>
  <c r="AM51" i="7"/>
  <c r="AN51" i="7"/>
  <c r="AO51" i="7"/>
  <c r="AD52" i="7"/>
  <c r="AE52" i="7"/>
  <c r="AF52" i="7"/>
  <c r="AG52" i="7"/>
  <c r="AH52" i="7"/>
  <c r="AI52" i="7"/>
  <c r="AJ52" i="7"/>
  <c r="AK52" i="7"/>
  <c r="AL52" i="7"/>
  <c r="AM52" i="7"/>
  <c r="AN52" i="7"/>
  <c r="AO52" i="7"/>
  <c r="AD53" i="7"/>
  <c r="AE53" i="7"/>
  <c r="AF53" i="7"/>
  <c r="AG53" i="7"/>
  <c r="AH53" i="7"/>
  <c r="AI53" i="7"/>
  <c r="AJ53" i="7"/>
  <c r="AK53" i="7"/>
  <c r="AL53" i="7"/>
  <c r="AM53" i="7"/>
  <c r="AN53" i="7"/>
  <c r="AO53" i="7"/>
  <c r="AD54" i="7"/>
  <c r="AE54" i="7"/>
  <c r="AF54" i="7"/>
  <c r="AG54" i="7"/>
  <c r="AH54" i="7"/>
  <c r="AI54" i="7"/>
  <c r="AJ54" i="7"/>
  <c r="AK54" i="7"/>
  <c r="AL54" i="7"/>
  <c r="AM54" i="7"/>
  <c r="AN54" i="7"/>
  <c r="AO54" i="7"/>
  <c r="AD55" i="7"/>
  <c r="AE55" i="7"/>
  <c r="AF55" i="7"/>
  <c r="AG55" i="7"/>
  <c r="AH55" i="7"/>
  <c r="AI55" i="7"/>
  <c r="AJ55" i="7"/>
  <c r="AK55" i="7"/>
  <c r="AL55" i="7"/>
  <c r="AM55" i="7"/>
  <c r="AN55" i="7"/>
  <c r="AO55" i="7"/>
  <c r="AD56" i="7"/>
  <c r="AE56" i="7"/>
  <c r="AF56" i="7"/>
  <c r="AG56" i="7"/>
  <c r="AH56" i="7"/>
  <c r="AI56" i="7"/>
  <c r="AJ56" i="7"/>
  <c r="AK56" i="7"/>
  <c r="AL56" i="7"/>
  <c r="AM56" i="7"/>
  <c r="AN56" i="7"/>
  <c r="AO56" i="7"/>
  <c r="AD57" i="7"/>
  <c r="AE57" i="7"/>
  <c r="AF57" i="7"/>
  <c r="AG57" i="7"/>
  <c r="AH57" i="7"/>
  <c r="AI57" i="7"/>
  <c r="AJ57" i="7"/>
  <c r="AK57" i="7"/>
  <c r="AL57" i="7"/>
  <c r="AM57" i="7"/>
  <c r="AN57" i="7"/>
  <c r="AO57" i="7"/>
  <c r="AD58" i="7"/>
  <c r="AE58" i="7"/>
  <c r="AF58" i="7"/>
  <c r="AG58" i="7"/>
  <c r="AH58" i="7"/>
  <c r="AI58" i="7"/>
  <c r="AJ58" i="7"/>
  <c r="AK58" i="7"/>
  <c r="AL58" i="7"/>
  <c r="AM58" i="7"/>
  <c r="AN58" i="7"/>
  <c r="AO58" i="7"/>
  <c r="AD59" i="7"/>
  <c r="AE59" i="7"/>
  <c r="AF59" i="7"/>
  <c r="AG59" i="7"/>
  <c r="AH59" i="7"/>
  <c r="AI59" i="7"/>
  <c r="AJ59" i="7"/>
  <c r="AK59" i="7"/>
  <c r="AL59" i="7"/>
  <c r="AM59" i="7"/>
  <c r="AN59" i="7"/>
  <c r="AO59" i="7"/>
  <c r="AD60" i="7"/>
  <c r="AE60" i="7"/>
  <c r="AF60" i="7"/>
  <c r="AG60" i="7"/>
  <c r="AH60" i="7"/>
  <c r="AI60" i="7"/>
  <c r="AJ60" i="7"/>
  <c r="AK60" i="7"/>
  <c r="AL60" i="7"/>
  <c r="AM60" i="7"/>
  <c r="AN60" i="7"/>
  <c r="AO60" i="7"/>
  <c r="AD61" i="7"/>
  <c r="AE61" i="7"/>
  <c r="AF61" i="7"/>
  <c r="AG61" i="7"/>
  <c r="AH61" i="7"/>
  <c r="AI61" i="7"/>
  <c r="AJ61" i="7"/>
  <c r="AK61" i="7"/>
  <c r="AL61" i="7"/>
  <c r="AM61" i="7"/>
  <c r="AN61" i="7"/>
  <c r="AO61" i="7"/>
  <c r="AD62" i="7"/>
  <c r="AE62" i="7"/>
  <c r="AF62" i="7"/>
  <c r="AG62" i="7"/>
  <c r="AH62" i="7"/>
  <c r="AI62" i="7"/>
  <c r="AJ62" i="7"/>
  <c r="AK62" i="7"/>
  <c r="AL62" i="7"/>
  <c r="AM62" i="7"/>
  <c r="AN62" i="7"/>
  <c r="AO62" i="7"/>
  <c r="AD63" i="7"/>
  <c r="AE63" i="7"/>
  <c r="AF63" i="7"/>
  <c r="AG63" i="7"/>
  <c r="AH63" i="7"/>
  <c r="AI63" i="7"/>
  <c r="AJ63" i="7"/>
  <c r="AK63" i="7"/>
  <c r="AL63" i="7"/>
  <c r="AM63" i="7"/>
  <c r="AN63" i="7"/>
  <c r="AO63" i="7"/>
  <c r="AD64" i="7"/>
  <c r="AE64" i="7"/>
  <c r="AF64" i="7"/>
  <c r="AG64" i="7"/>
  <c r="AH64" i="7"/>
  <c r="AI64" i="7"/>
  <c r="AJ64" i="7"/>
  <c r="AK64" i="7"/>
  <c r="AL64" i="7"/>
  <c r="AM64" i="7"/>
  <c r="AN64" i="7"/>
  <c r="AO64" i="7"/>
  <c r="AD65" i="7"/>
  <c r="AE65" i="7"/>
  <c r="AF65" i="7"/>
  <c r="AG65" i="7"/>
  <c r="AH65" i="7"/>
  <c r="AI65" i="7"/>
  <c r="AJ65" i="7"/>
  <c r="AK65" i="7"/>
  <c r="AL65" i="7"/>
  <c r="AM65" i="7"/>
  <c r="AN65" i="7"/>
  <c r="AO65" i="7"/>
  <c r="AD66" i="7"/>
  <c r="AE66" i="7"/>
  <c r="AF66" i="7"/>
  <c r="AG66" i="7"/>
  <c r="AH66" i="7"/>
  <c r="AI66" i="7"/>
  <c r="AJ66" i="7"/>
  <c r="AK66" i="7"/>
  <c r="AL66" i="7"/>
  <c r="AM66" i="7"/>
  <c r="AN66" i="7"/>
  <c r="AO66" i="7"/>
  <c r="AD67" i="7"/>
  <c r="AE67" i="7"/>
  <c r="AF67" i="7"/>
  <c r="AG67" i="7"/>
  <c r="AH67" i="7"/>
  <c r="AI67" i="7"/>
  <c r="AJ67" i="7"/>
  <c r="AK67" i="7"/>
  <c r="AL67" i="7"/>
  <c r="AM67" i="7"/>
  <c r="AN67" i="7"/>
  <c r="AO67" i="7"/>
  <c r="AD68" i="7"/>
  <c r="AE68" i="7"/>
  <c r="AF68" i="7"/>
  <c r="AG68" i="7"/>
  <c r="AH68" i="7"/>
  <c r="AI68" i="7"/>
  <c r="AJ68" i="7"/>
  <c r="AK68" i="7"/>
  <c r="AL68" i="7"/>
  <c r="AM68" i="7"/>
  <c r="AN68" i="7"/>
  <c r="AO68" i="7"/>
  <c r="AD69" i="7"/>
  <c r="AE69" i="7"/>
  <c r="AF69" i="7"/>
  <c r="AG69" i="7"/>
  <c r="AH69" i="7"/>
  <c r="AI69" i="7"/>
  <c r="AJ69" i="7"/>
  <c r="AK69" i="7"/>
  <c r="AL69" i="7"/>
  <c r="AM69" i="7"/>
  <c r="AN69" i="7"/>
  <c r="AO69" i="7"/>
  <c r="AD70" i="7"/>
  <c r="AE70" i="7"/>
  <c r="AF70" i="7"/>
  <c r="AG70" i="7"/>
  <c r="AH70" i="7"/>
  <c r="AI70" i="7"/>
  <c r="AJ70" i="7"/>
  <c r="AK70" i="7"/>
  <c r="AL70" i="7"/>
  <c r="AM70" i="7"/>
  <c r="AN70" i="7"/>
  <c r="AO70" i="7"/>
  <c r="AD71" i="7"/>
  <c r="AE71" i="7"/>
  <c r="AF71" i="7"/>
  <c r="AG71" i="7"/>
  <c r="AH71" i="7"/>
  <c r="AI71" i="7"/>
  <c r="AJ71" i="7"/>
  <c r="AK71" i="7"/>
  <c r="AL71" i="7"/>
  <c r="AM71" i="7"/>
  <c r="AN71" i="7"/>
  <c r="AO71" i="7"/>
  <c r="AD72" i="7"/>
  <c r="AE72" i="7"/>
  <c r="AF72" i="7"/>
  <c r="AG72" i="7"/>
  <c r="AH72" i="7"/>
  <c r="AI72" i="7"/>
  <c r="AJ72" i="7"/>
  <c r="AK72" i="7"/>
  <c r="AL72" i="7"/>
  <c r="AM72" i="7"/>
  <c r="AN72" i="7"/>
  <c r="AO72" i="7"/>
  <c r="AD73" i="7"/>
  <c r="AE73" i="7"/>
  <c r="AF73" i="7"/>
  <c r="AG73" i="7"/>
  <c r="AH73" i="7"/>
  <c r="AI73" i="7"/>
  <c r="AJ73" i="7"/>
  <c r="AK73" i="7"/>
  <c r="AL73" i="7"/>
  <c r="AM73" i="7"/>
  <c r="AN73" i="7"/>
  <c r="AO73" i="7"/>
  <c r="AD74" i="7"/>
  <c r="AE74" i="7"/>
  <c r="AF74" i="7"/>
  <c r="AG74" i="7"/>
  <c r="AH74" i="7"/>
  <c r="AI74" i="7"/>
  <c r="AJ74" i="7"/>
  <c r="AK74" i="7"/>
  <c r="AL74" i="7"/>
  <c r="AM74" i="7"/>
  <c r="AN74" i="7"/>
  <c r="AO74" i="7"/>
  <c r="AD75" i="7"/>
  <c r="AE75" i="7"/>
  <c r="AF75" i="7"/>
  <c r="AG75" i="7"/>
  <c r="AH75" i="7"/>
  <c r="AI75" i="7"/>
  <c r="AJ75" i="7"/>
  <c r="AK75" i="7"/>
  <c r="AL75" i="7"/>
  <c r="AM75" i="7"/>
  <c r="AN75" i="7"/>
  <c r="AO75" i="7"/>
  <c r="AD76" i="7"/>
  <c r="AE76" i="7"/>
  <c r="AF76" i="7"/>
  <c r="AG76" i="7"/>
  <c r="AH76" i="7"/>
  <c r="AI76" i="7"/>
  <c r="AJ76" i="7"/>
  <c r="AK76" i="7"/>
  <c r="AL76" i="7"/>
  <c r="AM76" i="7"/>
  <c r="AN76" i="7"/>
  <c r="AO76" i="7"/>
  <c r="AD77" i="7"/>
  <c r="AE77" i="7"/>
  <c r="AF77" i="7"/>
  <c r="AG77" i="7"/>
  <c r="AH77" i="7"/>
  <c r="AI77" i="7"/>
  <c r="AJ77" i="7"/>
  <c r="AK77" i="7"/>
  <c r="AL77" i="7"/>
  <c r="AM77" i="7"/>
  <c r="AN77" i="7"/>
  <c r="AO77" i="7"/>
  <c r="AD78" i="7"/>
  <c r="AE78" i="7"/>
  <c r="AF78" i="7"/>
  <c r="AG78" i="7"/>
  <c r="AH78" i="7"/>
  <c r="AI78" i="7"/>
  <c r="AJ78" i="7"/>
  <c r="AK78" i="7"/>
  <c r="AL78" i="7"/>
  <c r="AM78" i="7"/>
  <c r="AN78" i="7"/>
  <c r="AO78" i="7"/>
  <c r="AD79" i="7"/>
  <c r="AE79" i="7"/>
  <c r="AF79" i="7"/>
  <c r="AG79" i="7"/>
  <c r="AH79" i="7"/>
  <c r="AI79" i="7"/>
  <c r="AJ79" i="7"/>
  <c r="AK79" i="7"/>
  <c r="AL79" i="7"/>
  <c r="AM79" i="7"/>
  <c r="AN79" i="7"/>
  <c r="AO79" i="7"/>
  <c r="AD80" i="7"/>
  <c r="AE80" i="7"/>
  <c r="AF80" i="7"/>
  <c r="AG80" i="7"/>
  <c r="AH80" i="7"/>
  <c r="AI80" i="7"/>
  <c r="AJ80" i="7"/>
  <c r="AK80" i="7"/>
  <c r="AL80" i="7"/>
  <c r="AM80" i="7"/>
  <c r="AN80" i="7"/>
  <c r="AO80" i="7"/>
  <c r="AD81" i="7"/>
  <c r="AE81" i="7"/>
  <c r="AF81" i="7"/>
  <c r="AG81" i="7"/>
  <c r="AH81" i="7"/>
  <c r="AI81" i="7"/>
  <c r="AJ81" i="7"/>
  <c r="AK81" i="7"/>
  <c r="AL81" i="7"/>
  <c r="AM81" i="7"/>
  <c r="AN81" i="7"/>
  <c r="AO81" i="7"/>
  <c r="AD82" i="7"/>
  <c r="AE82" i="7"/>
  <c r="AF82" i="7"/>
  <c r="AG82" i="7"/>
  <c r="AH82" i="7"/>
  <c r="AI82" i="7"/>
  <c r="AJ82" i="7"/>
  <c r="AK82" i="7"/>
  <c r="AL82" i="7"/>
  <c r="AM82" i="7"/>
  <c r="AN82" i="7"/>
  <c r="AO82" i="7"/>
  <c r="AD83" i="7"/>
  <c r="AE83" i="7"/>
  <c r="AF83" i="7"/>
  <c r="AG83" i="7"/>
  <c r="AH83" i="7"/>
  <c r="AI83" i="7"/>
  <c r="AJ83" i="7"/>
  <c r="AK83" i="7"/>
  <c r="AL83" i="7"/>
  <c r="AM83" i="7"/>
  <c r="AN83" i="7"/>
  <c r="AO83" i="7"/>
  <c r="AD84" i="7"/>
  <c r="AE84" i="7"/>
  <c r="AF84" i="7"/>
  <c r="AG84" i="7"/>
  <c r="AH84" i="7"/>
  <c r="AI84" i="7"/>
  <c r="AJ84" i="7"/>
  <c r="AK84" i="7"/>
  <c r="AL84" i="7"/>
  <c r="AM84" i="7"/>
  <c r="AN84" i="7"/>
  <c r="AO84" i="7"/>
  <c r="AD85" i="7"/>
  <c r="AE85" i="7"/>
  <c r="AF85" i="7"/>
  <c r="AG85" i="7"/>
  <c r="AH85" i="7"/>
  <c r="AI85" i="7"/>
  <c r="AJ85" i="7"/>
  <c r="AK85" i="7"/>
  <c r="AL85" i="7"/>
  <c r="AM85" i="7"/>
  <c r="AN85" i="7"/>
  <c r="AO85" i="7"/>
  <c r="AD86" i="7"/>
  <c r="AE86" i="7"/>
  <c r="AF86" i="7"/>
  <c r="AG86" i="7"/>
  <c r="AH86" i="7"/>
  <c r="AI86" i="7"/>
  <c r="AJ86" i="7"/>
  <c r="AK86" i="7"/>
  <c r="AL86" i="7"/>
  <c r="AM86" i="7"/>
  <c r="AN86" i="7"/>
  <c r="AO86" i="7"/>
  <c r="AD87" i="7"/>
  <c r="AE87" i="7"/>
  <c r="AF87" i="7"/>
  <c r="AG87" i="7"/>
  <c r="AH87" i="7"/>
  <c r="AI87" i="7"/>
  <c r="AJ87" i="7"/>
  <c r="AK87" i="7"/>
  <c r="AL87" i="7"/>
  <c r="AM87" i="7"/>
  <c r="AN87" i="7"/>
  <c r="AO87" i="7"/>
  <c r="AD88" i="7"/>
  <c r="AE88" i="7"/>
  <c r="AF88" i="7"/>
  <c r="AG88" i="7"/>
  <c r="AH88" i="7"/>
  <c r="AI88" i="7"/>
  <c r="AJ88" i="7"/>
  <c r="AK88" i="7"/>
  <c r="AL88" i="7"/>
  <c r="AM88" i="7"/>
  <c r="AN88" i="7"/>
  <c r="AO88" i="7"/>
  <c r="AD89" i="7"/>
  <c r="AE89" i="7"/>
  <c r="AF89" i="7"/>
  <c r="AG89" i="7"/>
  <c r="AH89" i="7"/>
  <c r="AI89" i="7"/>
  <c r="AJ89" i="7"/>
  <c r="AK89" i="7"/>
  <c r="AL89" i="7"/>
  <c r="AM89" i="7"/>
  <c r="AN89" i="7"/>
  <c r="AO89" i="7"/>
  <c r="AD90" i="7"/>
  <c r="AE90" i="7"/>
  <c r="AF90" i="7"/>
  <c r="AG90" i="7"/>
  <c r="AH90" i="7"/>
  <c r="AI90" i="7"/>
  <c r="AJ90" i="7"/>
  <c r="AK90" i="7"/>
  <c r="AL90" i="7"/>
  <c r="AM90" i="7"/>
  <c r="AN90" i="7"/>
  <c r="AO90" i="7"/>
  <c r="AD91" i="7"/>
  <c r="AE91" i="7"/>
  <c r="AF91" i="7"/>
  <c r="AG91" i="7"/>
  <c r="AH91" i="7"/>
  <c r="AI91" i="7"/>
  <c r="AJ91" i="7"/>
  <c r="AK91" i="7"/>
  <c r="AL91" i="7"/>
  <c r="AM91" i="7"/>
  <c r="AN91" i="7"/>
  <c r="AO91" i="7"/>
  <c r="AD92" i="7"/>
  <c r="AE92" i="7"/>
  <c r="AF92" i="7"/>
  <c r="AG92" i="7"/>
  <c r="AH92" i="7"/>
  <c r="AI92" i="7"/>
  <c r="AJ92" i="7"/>
  <c r="AK92" i="7"/>
  <c r="AL92" i="7"/>
  <c r="AM92" i="7"/>
  <c r="AN92" i="7"/>
  <c r="AO92" i="7"/>
  <c r="AD93" i="7"/>
  <c r="AE93" i="7"/>
  <c r="AF93" i="7"/>
  <c r="AG93" i="7"/>
  <c r="AH93" i="7"/>
  <c r="AI93" i="7"/>
  <c r="AJ93" i="7"/>
  <c r="AK93" i="7"/>
  <c r="AL93" i="7"/>
  <c r="AM93" i="7"/>
  <c r="AN93" i="7"/>
  <c r="AO93" i="7"/>
  <c r="AD94" i="7"/>
  <c r="AE94" i="7"/>
  <c r="AF94" i="7"/>
  <c r="AG94" i="7"/>
  <c r="AH94" i="7"/>
  <c r="AI94" i="7"/>
  <c r="AJ94" i="7"/>
  <c r="AK94" i="7"/>
  <c r="AL94" i="7"/>
  <c r="AM94" i="7"/>
  <c r="AN94" i="7"/>
  <c r="AO94" i="7"/>
  <c r="AD95" i="7"/>
  <c r="AE95" i="7"/>
  <c r="AF95" i="7"/>
  <c r="AG95" i="7"/>
  <c r="AH95" i="7"/>
  <c r="AI95" i="7"/>
  <c r="AJ95" i="7"/>
  <c r="AK95" i="7"/>
  <c r="AL95" i="7"/>
  <c r="AM95" i="7"/>
  <c r="AN95" i="7"/>
  <c r="AO95" i="7"/>
  <c r="AD96" i="7"/>
  <c r="AE96" i="7"/>
  <c r="AF96" i="7"/>
  <c r="AG96" i="7"/>
  <c r="AH96" i="7"/>
  <c r="AI96" i="7"/>
  <c r="AJ96" i="7"/>
  <c r="AK96" i="7"/>
  <c r="AL96" i="7"/>
  <c r="AM96" i="7"/>
  <c r="AN96" i="7"/>
  <c r="AO96" i="7"/>
  <c r="AD97" i="7"/>
  <c r="AE97" i="7"/>
  <c r="AF97" i="7"/>
  <c r="AG97" i="7"/>
  <c r="AH97" i="7"/>
  <c r="AI97" i="7"/>
  <c r="AJ97" i="7"/>
  <c r="AK97" i="7"/>
  <c r="AL97" i="7"/>
  <c r="AM97" i="7"/>
  <c r="AN97" i="7"/>
  <c r="AO97" i="7"/>
  <c r="AD98" i="7"/>
  <c r="AE98" i="7"/>
  <c r="AF98" i="7"/>
  <c r="AG98" i="7"/>
  <c r="AH98" i="7"/>
  <c r="AI98" i="7"/>
  <c r="AJ98" i="7"/>
  <c r="AK98" i="7"/>
  <c r="AL98" i="7"/>
  <c r="AM98" i="7"/>
  <c r="AN98" i="7"/>
  <c r="AO98" i="7"/>
  <c r="AE6" i="7"/>
  <c r="AF6" i="7"/>
  <c r="AG6" i="7"/>
  <c r="AH6" i="7"/>
  <c r="AI6" i="7"/>
  <c r="AJ6" i="7"/>
  <c r="AK6" i="7"/>
  <c r="AL6" i="7"/>
  <c r="AM6" i="7"/>
  <c r="AN6" i="7"/>
  <c r="AO6" i="7"/>
  <c r="AD6" i="7"/>
  <c r="AD7" i="2"/>
  <c r="AE7" i="2"/>
  <c r="AF7" i="2"/>
  <c r="AG7" i="2"/>
  <c r="AH7" i="2"/>
  <c r="AI7" i="2"/>
  <c r="AJ7" i="2"/>
  <c r="AK7" i="2"/>
  <c r="AL7" i="2"/>
  <c r="AM7" i="2"/>
  <c r="AN7" i="2"/>
  <c r="AO7" i="2"/>
  <c r="AD8" i="2"/>
  <c r="AE8" i="2"/>
  <c r="AF8" i="2"/>
  <c r="AG8" i="2"/>
  <c r="AH8" i="2"/>
  <c r="AI8" i="2"/>
  <c r="AJ8" i="2"/>
  <c r="AK8" i="2"/>
  <c r="AL8" i="2"/>
  <c r="AM8" i="2"/>
  <c r="AN8" i="2"/>
  <c r="AO8" i="2"/>
  <c r="AD9" i="2"/>
  <c r="AE9" i="2"/>
  <c r="AF9" i="2"/>
  <c r="AG9" i="2"/>
  <c r="AH9" i="2"/>
  <c r="AI9" i="2"/>
  <c r="AJ9" i="2"/>
  <c r="AK9" i="2"/>
  <c r="AL9" i="2"/>
  <c r="AM9" i="2"/>
  <c r="AN9" i="2"/>
  <c r="AO9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B26" i="1"/>
  <c r="B51" i="1"/>
  <c r="B52" i="1" s="1"/>
  <c r="B28" i="1"/>
  <c r="B29" i="1" s="1"/>
  <c r="C4" i="8"/>
  <c r="C4" i="7"/>
  <c r="D4" i="7" s="1"/>
  <c r="E4" i="7" s="1"/>
  <c r="F4" i="7" s="1"/>
  <c r="G4" i="7" s="1"/>
  <c r="C4" i="6"/>
  <c r="D4" i="6" s="1"/>
  <c r="E4" i="6" s="1"/>
  <c r="F4" i="6" s="1"/>
  <c r="G4" i="6" s="1"/>
  <c r="C4" i="2"/>
  <c r="D4" i="2" s="1"/>
  <c r="E4" i="2" s="1"/>
  <c r="F4" i="2" s="1"/>
  <c r="G4" i="2" s="1"/>
  <c r="D4" i="8"/>
  <c r="E4" i="8" s="1"/>
  <c r="F4" i="8" s="1"/>
  <c r="G4" i="8" s="1"/>
  <c r="B27" i="1"/>
  <c r="H4" i="7" l="1"/>
  <c r="I4" i="7" s="1"/>
  <c r="J4" i="7" s="1"/>
  <c r="K4" i="7" s="1"/>
  <c r="L4" i="7" s="1"/>
  <c r="M4" i="7" s="1"/>
  <c r="B41" i="1"/>
  <c r="H4" i="8"/>
  <c r="I4" i="8" s="1"/>
  <c r="J4" i="8" s="1"/>
  <c r="K4" i="8" s="1"/>
  <c r="L4" i="8" s="1"/>
  <c r="M4" i="8" s="1"/>
  <c r="B43" i="1"/>
  <c r="B49" i="1"/>
  <c r="B33" i="1" s="1"/>
  <c r="B40" i="1" s="1"/>
  <c r="H4" i="6"/>
  <c r="I4" i="6" s="1"/>
  <c r="J4" i="6" s="1"/>
  <c r="K4" i="6" s="1"/>
  <c r="L4" i="6" s="1"/>
  <c r="M4" i="6" s="1"/>
  <c r="B39" i="1"/>
  <c r="B37" i="1"/>
  <c r="H4" i="2"/>
  <c r="I4" i="2" s="1"/>
  <c r="J4" i="2" s="1"/>
  <c r="K4" i="2" s="1"/>
  <c r="L4" i="2" s="1"/>
  <c r="M4" i="2" s="1"/>
  <c r="B31" i="1"/>
  <c r="B38" i="1" s="1"/>
  <c r="B34" i="1"/>
  <c r="B42" i="1" s="1"/>
  <c r="B45" i="1" l="1"/>
  <c r="B30" i="1"/>
  <c r="B35" i="1"/>
  <c r="B32" i="1" l="1"/>
  <c r="B36" i="1"/>
  <c r="B44" i="1" s="1"/>
  <c r="B22" i="1" s="1"/>
  <c r="B23" i="1" l="1"/>
  <c r="B24" i="1" s="1"/>
</calcChain>
</file>

<file path=xl/sharedStrings.xml><?xml version="1.0" encoding="utf-8"?>
<sst xmlns="http://schemas.openxmlformats.org/spreadsheetml/2006/main" count="166" uniqueCount="96">
  <si>
    <t>Rekenhulp</t>
  </si>
  <si>
    <t>inkomen 1</t>
  </si>
  <si>
    <t>bruto jaarinkomen</t>
  </si>
  <si>
    <t>inkomen 2</t>
  </si>
  <si>
    <t>rente</t>
  </si>
  <si>
    <t>hypotheekrente (toetsrente = 5%)</t>
  </si>
  <si>
    <t>AOW</t>
  </si>
  <si>
    <t>tabel voor AOW-leeftijd gebruiken? (nee/ja)</t>
  </si>
  <si>
    <t>box 3</t>
  </si>
  <si>
    <t>gaat het om niet aftrekbare gedeelten? (nee/ja)</t>
  </si>
  <si>
    <t>verhoging niet-kwetsbare groep</t>
  </si>
  <si>
    <t>bij aantoonbaar geen persoonlijk onvermijdbare uitgaven (nee/ja)</t>
  </si>
  <si>
    <t>financieringslastpercentage</t>
  </si>
  <si>
    <t>maximale hypotheek</t>
  </si>
  <si>
    <t>factor</t>
  </si>
  <si>
    <t>rekeninkomen</t>
  </si>
  <si>
    <t>gezamenlijk inkomen</t>
  </si>
  <si>
    <t>rente per duizend per maand</t>
  </si>
  <si>
    <t>annuiteitenfactor</t>
  </si>
  <si>
    <t>financieringslastpercentage nietAOW</t>
  </si>
  <si>
    <t>financieringslastpercentage welAOW</t>
  </si>
  <si>
    <t>finlastperc box 3 tabel nietAOW</t>
  </si>
  <si>
    <t>finlastperc box 3 tabel welAOW</t>
  </si>
  <si>
    <t>finlastperc box 3 tabel</t>
  </si>
  <si>
    <t>startrente</t>
  </si>
  <si>
    <t>startinkomen nietAOW</t>
  </si>
  <si>
    <t>startinkomen welAOW</t>
  </si>
  <si>
    <t>rekeninkomen hulp nietAOW</t>
  </si>
  <si>
    <t>rekeninkomen hulp welAOW</t>
  </si>
  <si>
    <t>max inkomen verhoging</t>
  </si>
  <si>
    <t>controle verhoging niet-kwetsbare groep</t>
  </si>
  <si>
    <t>Maximale hypotheek</t>
  </si>
  <si>
    <t>Factor lening/inkomen</t>
  </si>
  <si>
    <t>toetsrente</t>
  </si>
  <si>
    <t>&lt;=1,000%</t>
  </si>
  <si>
    <t>1,001-1,500%</t>
  </si>
  <si>
    <t>1,501-2,000%</t>
  </si>
  <si>
    <t>2,001-2,500%</t>
  </si>
  <si>
    <t>2,501-3,000%</t>
  </si>
  <si>
    <t>3,001-3,500%</t>
  </si>
  <si>
    <t>3,501-4,000%</t>
  </si>
  <si>
    <t>4,001-4,500%</t>
  </si>
  <si>
    <t>4,501-5,000%</t>
  </si>
  <si>
    <t>5,001-5,500%</t>
  </si>
  <si>
    <t>5,501-6,000%</t>
  </si>
  <si>
    <t>&gt;=6,001%</t>
  </si>
  <si>
    <t>bruto inkomen</t>
  </si>
  <si>
    <t>-</t>
  </si>
  <si>
    <t>vanaf een inkomen van</t>
  </si>
  <si>
    <t>Extra bedrag voor energiezuinige maatregelen, A++ &amp; EI/EPC &lt;= 0,6</t>
  </si>
  <si>
    <t>Extra bedrag voor A++ &amp; EI/EPC &lt;= 0,6</t>
  </si>
  <si>
    <t>Extra bedrag voor Nul-op-demeterwoningen met garantie</t>
  </si>
  <si>
    <t>Vuistregel voor tweeverdieners</t>
  </si>
  <si>
    <t>Hanteer het financieringslastpercentage dat hoort bij</t>
  </si>
  <si>
    <t>keer het hoogste inkomen</t>
  </si>
  <si>
    <t>plus</t>
  </si>
  <si>
    <t>keer het laagste inkomen</t>
  </si>
  <si>
    <t>Verhoging voor groepen met aantoonbaar geen persoonlijk onvermijdbare uitgaven (uit de Tijdelijke regeling voor hypothecair krediet)</t>
  </si>
  <si>
    <t>Verhoog het financieringslastpercentage met</t>
  </si>
  <si>
    <t>punt</t>
  </si>
  <si>
    <t>tot</t>
  </si>
  <si>
    <t>euro (maximaal het financieringslastpercentage bij 31.000 euro)</t>
  </si>
  <si>
    <t>overige eigenaarslasten (als percentage van de waarde van de woning per jaar)</t>
  </si>
  <si>
    <t>gebouwgebonden energieverbruik</t>
  </si>
  <si>
    <t>basisbedrag</t>
  </si>
  <si>
    <t>jaarbedrag</t>
  </si>
  <si>
    <t>flatwoning energielabel C</t>
  </si>
  <si>
    <t>voorbeeldbedragen</t>
  </si>
  <si>
    <t>waarde van de woning</t>
  </si>
  <si>
    <t>finlastperc verhoging box1 nietAOW</t>
  </si>
  <si>
    <t>finlastperc max verhoging box1 nietAOW</t>
  </si>
  <si>
    <t>finlastperc verhoging box1 welAOW</t>
  </si>
  <si>
    <t>finlastperc max verhoging box1 welAOW</t>
  </si>
  <si>
    <t>finlastperc verhoging box3 nietAOW</t>
  </si>
  <si>
    <t>finlastperc max verhoging box3 nietAOW</t>
  </si>
  <si>
    <t>finlastperc verhoging box3 welAOW</t>
  </si>
  <si>
    <t>finlastperc max verhoging box3 welAOW</t>
  </si>
  <si>
    <t>financieringslastpercentage box1</t>
  </si>
  <si>
    <t>finlastperc verhoging box1</t>
  </si>
  <si>
    <t>finlastperc verhoging box3</t>
  </si>
  <si>
    <t>Extra bedrag voor woningen met EI/EPC/BENG2 &lt;= 0</t>
  </si>
  <si>
    <t>nee</t>
  </si>
  <si>
    <t>LET OP: De verhoging niet-kwetsbare groep geldt volgens de Regeling hypothecair krediet alleen voor alleenstaanden met een inkomen hoger dan 21.500 en lager dan 31.000 euro.</t>
  </si>
  <si>
    <t>Financieringslastpercentages voor 2021 voor niet-AOW gerechtigden</t>
  </si>
  <si>
    <t>Financieringslastpercentages voor 2021 voor AOW-gerechtigden</t>
  </si>
  <si>
    <t>Financieringslastpercentages voor 2021 voor niet-aftrekbare gedeelten voor niet-AOW gerechtigden</t>
  </si>
  <si>
    <t>Financieringslastpercentages voor 2021 voor niet-aftrekbare gedeelten voor AOW-gerechtigden</t>
  </si>
  <si>
    <t>Financieringslastnormen 2021</t>
  </si>
  <si>
    <t>0 - 202.200</t>
  </si>
  <si>
    <t>202.200 - 269.600</t>
  </si>
  <si>
    <t>269.600 - 337.000</t>
  </si>
  <si>
    <t>337.000 - 404.400</t>
  </si>
  <si>
    <t>404.400 - 539.200</t>
  </si>
  <si>
    <t>539.200 - 674.000</t>
  </si>
  <si>
    <t>&gt;674.000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</si>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</sst>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%"/>
    <numFmt numFmtId="165" formatCode="0.0"/>
    <numFmt numFmtId="166" formatCode="_ &quot;€&quot;\ * #,##0_ ;_ &quot;€&quot;\ * \-#,##0_ ;_ &quot;€&quot;\ * &quot;-&quot;??_ ;_ @_ "/>
    <numFmt numFmtId="167" formatCode="0.000%"/>
    <numFmt numFmtId="168" formatCode="_ * #,##0_ ;_ * \-#,##0_ ;_ * &quot;-&quot;??_ ;_ @_ "/>
    <numFmt numFmtId="169" formatCode="_ &quot;€&quot;\ * #,##0.0_ ;_ &quot;€&quot;\ * \-#,##0.0_ ;_ &quot;€&quot;\ * &quot;-&quot;?_ ;_ @_ "/>
    <numFmt numFmtId="170" formatCode="_ [$€-413]\ * #,##0_ ;_ [$€-413]\ * \-#,##0_ ;_ [$€-413]\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3" applyNumberFormat="0" applyAlignment="0" applyProtection="0"/>
    <xf numFmtId="0" fontId="1" fillId="5" borderId="4" applyNumberFormat="0" applyFont="0" applyAlignment="0" applyProtection="0"/>
    <xf numFmtId="44" fontId="1" fillId="0" borderId="0" applyFont="0" applyFill="0" applyBorder="0" applyAlignment="0" applyProtection="0"/>
    <xf numFmtId="0" fontId="8" fillId="6" borderId="5" applyNumberFormat="0" applyAlignment="0" applyProtection="0"/>
    <xf numFmtId="0" fontId="9" fillId="4" borderId="5" applyNumberFormat="0" applyAlignment="0" applyProtection="0"/>
    <xf numFmtId="0" fontId="10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5" borderId="4" xfId="4" applyFont="1"/>
    <xf numFmtId="0" fontId="4" fillId="0" borderId="0" xfId="0" applyFont="1"/>
    <xf numFmtId="0" fontId="5" fillId="0" borderId="0" xfId="0" applyFont="1"/>
    <xf numFmtId="10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/>
    <xf numFmtId="168" fontId="7" fillId="2" borderId="0" xfId="2" applyNumberFormat="1" applyFont="1" applyFill="1" applyAlignment="1">
      <alignment horizontal="center"/>
    </xf>
    <xf numFmtId="164" fontId="7" fillId="3" borderId="0" xfId="1" applyNumberFormat="1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168" fontId="7" fillId="2" borderId="0" xfId="2" applyNumberFormat="1" applyFont="1" applyFill="1"/>
    <xf numFmtId="165" fontId="7" fillId="0" borderId="0" xfId="0" applyNumberFormat="1" applyFont="1" applyAlignment="1">
      <alignment horizontal="right"/>
    </xf>
    <xf numFmtId="164" fontId="7" fillId="2" borderId="0" xfId="1" applyNumberFormat="1" applyFont="1" applyFill="1" applyAlignment="1">
      <alignment horizontal="right"/>
    </xf>
    <xf numFmtId="166" fontId="0" fillId="0" borderId="0" xfId="5" applyNumberFormat="1" applyFont="1"/>
    <xf numFmtId="0" fontId="3" fillId="4" borderId="3" xfId="3" applyAlignment="1">
      <alignment horizontal="center"/>
    </xf>
    <xf numFmtId="2" fontId="3" fillId="4" borderId="3" xfId="3" applyNumberFormat="1" applyAlignment="1">
      <alignment horizontal="center"/>
    </xf>
    <xf numFmtId="166" fontId="3" fillId="4" borderId="3" xfId="3" applyNumberFormat="1" applyAlignment="1">
      <alignment horizontal="center"/>
    </xf>
    <xf numFmtId="10" fontId="6" fillId="0" borderId="2" xfId="1" applyNumberFormat="1" applyFont="1" applyBorder="1" applyAlignment="1">
      <alignment horizontal="right"/>
    </xf>
    <xf numFmtId="167" fontId="7" fillId="3" borderId="0" xfId="1" applyNumberFormat="1" applyFont="1" applyFill="1" applyAlignment="1">
      <alignment horizontal="right"/>
    </xf>
    <xf numFmtId="167" fontId="5" fillId="0" borderId="0" xfId="1" applyNumberFormat="1" applyFont="1"/>
    <xf numFmtId="9" fontId="3" fillId="4" borderId="3" xfId="3" applyNumberFormat="1" applyAlignment="1">
      <alignment horizontal="center"/>
    </xf>
    <xf numFmtId="164" fontId="7" fillId="0" borderId="0" xfId="1" applyNumberFormat="1" applyFont="1" applyAlignment="1">
      <alignment horizontal="right"/>
    </xf>
    <xf numFmtId="0" fontId="12" fillId="0" borderId="0" xfId="0" applyFont="1"/>
    <xf numFmtId="164" fontId="12" fillId="0" borderId="0" xfId="1" applyNumberFormat="1" applyFont="1"/>
    <xf numFmtId="3" fontId="12" fillId="0" borderId="0" xfId="0" applyNumberFormat="1" applyFont="1"/>
    <xf numFmtId="164" fontId="5" fillId="0" borderId="0" xfId="0" applyNumberFormat="1" applyFont="1"/>
    <xf numFmtId="166" fontId="3" fillId="0" borderId="3" xfId="3" applyNumberFormat="1" applyFill="1" applyAlignment="1">
      <alignment horizontal="center"/>
    </xf>
    <xf numFmtId="0" fontId="13" fillId="0" borderId="0" xfId="0" applyFont="1"/>
    <xf numFmtId="167" fontId="13" fillId="0" borderId="0" xfId="1" applyNumberFormat="1" applyFont="1"/>
    <xf numFmtId="0" fontId="14" fillId="0" borderId="0" xfId="0" applyFont="1"/>
    <xf numFmtId="0" fontId="8" fillId="6" borderId="5" xfId="6" applyAlignment="1">
      <alignment horizontal="center"/>
    </xf>
    <xf numFmtId="0" fontId="0" fillId="5" borderId="4" xfId="4" applyFont="1" applyAlignment="1">
      <alignment horizontal="right"/>
    </xf>
    <xf numFmtId="0" fontId="5" fillId="0" borderId="0" xfId="0" applyFont="1" applyAlignment="1">
      <alignment horizontal="center"/>
    </xf>
    <xf numFmtId="164" fontId="7" fillId="3" borderId="0" xfId="1" applyNumberFormat="1" applyFont="1" applyFill="1" applyAlignment="1">
      <alignment horizontal="center"/>
    </xf>
    <xf numFmtId="10" fontId="6" fillId="0" borderId="2" xfId="1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6" fillId="2" borderId="2" xfId="0" applyFont="1" applyFill="1" applyBorder="1" applyAlignment="1">
      <alignment horizontal="left"/>
    </xf>
    <xf numFmtId="168" fontId="7" fillId="2" borderId="0" xfId="2" applyNumberFormat="1" applyFont="1" applyFill="1" applyAlignment="1">
      <alignment horizontal="left"/>
    </xf>
    <xf numFmtId="0" fontId="6" fillId="0" borderId="2" xfId="0" applyFont="1" applyBorder="1" applyAlignment="1">
      <alignment horizontal="left"/>
    </xf>
    <xf numFmtId="0" fontId="7" fillId="2" borderId="2" xfId="0" applyFont="1" applyFill="1" applyBorder="1" applyAlignment="1">
      <alignment horizontal="right"/>
    </xf>
    <xf numFmtId="10" fontId="7" fillId="2" borderId="2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3" fontId="7" fillId="2" borderId="0" xfId="2" applyNumberFormat="1" applyFont="1" applyFill="1" applyAlignment="1">
      <alignment horizontal="right"/>
    </xf>
    <xf numFmtId="3" fontId="7" fillId="0" borderId="0" xfId="2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6" fillId="0" borderId="2" xfId="0" applyNumberFormat="1" applyFont="1" applyBorder="1" applyAlignment="1">
      <alignment horizontal="left"/>
    </xf>
    <xf numFmtId="3" fontId="6" fillId="2" borderId="2" xfId="0" applyNumberFormat="1" applyFont="1" applyFill="1" applyBorder="1" applyAlignment="1">
      <alignment horizontal="left"/>
    </xf>
    <xf numFmtId="3" fontId="7" fillId="2" borderId="0" xfId="2" applyNumberFormat="1" applyFont="1" applyFill="1" applyAlignment="1">
      <alignment horizontal="left"/>
    </xf>
    <xf numFmtId="0" fontId="6" fillId="0" borderId="2" xfId="0" applyFont="1" applyBorder="1" applyAlignment="1">
      <alignment horizontal="right"/>
    </xf>
    <xf numFmtId="0" fontId="11" fillId="2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164" fontId="12" fillId="0" borderId="0" xfId="1" applyNumberFormat="1" applyFont="1" applyAlignment="1">
      <alignment horizontal="right"/>
    </xf>
    <xf numFmtId="0" fontId="7" fillId="2" borderId="0" xfId="2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0" fillId="0" borderId="0" xfId="8"/>
    <xf numFmtId="0" fontId="1" fillId="0" borderId="0" xfId="0" applyFont="1"/>
    <xf numFmtId="0" fontId="1" fillId="5" borderId="4" xfId="4" applyFont="1"/>
    <xf numFmtId="166" fontId="8" fillId="6" borderId="5" xfId="5" applyNumberFormat="1" applyFont="1" applyFill="1" applyBorder="1"/>
    <xf numFmtId="10" fontId="8" fillId="6" borderId="5" xfId="1" applyNumberFormat="1" applyFont="1" applyFill="1" applyBorder="1" applyAlignment="1">
      <alignment horizontal="right"/>
    </xf>
    <xf numFmtId="164" fontId="3" fillId="4" borderId="3" xfId="3" applyNumberFormat="1" applyFont="1"/>
    <xf numFmtId="170" fontId="3" fillId="4" borderId="3" xfId="3" applyNumberFormat="1" applyFont="1"/>
    <xf numFmtId="165" fontId="3" fillId="4" borderId="3" xfId="3" applyNumberFormat="1" applyFont="1"/>
    <xf numFmtId="0" fontId="10" fillId="0" borderId="0" xfId="8" applyFont="1"/>
    <xf numFmtId="166" fontId="9" fillId="4" borderId="5" xfId="7" applyNumberFormat="1" applyFont="1"/>
    <xf numFmtId="169" fontId="1" fillId="0" borderId="0" xfId="0" applyNumberFormat="1" applyFont="1"/>
    <xf numFmtId="10" fontId="9" fillId="4" borderId="5" xfId="1" applyNumberFormat="1" applyFont="1" applyFill="1" applyBorder="1"/>
    <xf numFmtId="0" fontId="9" fillId="4" borderId="5" xfId="7" applyFont="1"/>
    <xf numFmtId="164" fontId="9" fillId="4" borderId="5" xfId="7" applyNumberFormat="1" applyFont="1"/>
    <xf numFmtId="167" fontId="9" fillId="4" borderId="5" xfId="1" applyNumberFormat="1" applyFont="1" applyFill="1" applyBorder="1"/>
    <xf numFmtId="1" fontId="6" fillId="0" borderId="2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41" fontId="7" fillId="0" borderId="0" xfId="0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0" fontId="7" fillId="2" borderId="0" xfId="2" applyNumberFormat="1" applyFont="1" applyFill="1" applyAlignment="1">
      <alignment horizontal="right"/>
    </xf>
    <xf numFmtId="164" fontId="7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167" fontId="3" fillId="0" borderId="3" xfId="1" applyNumberFormat="1" applyFont="1" applyFill="1" applyBorder="1" applyAlignment="1">
      <alignment horizontal="center"/>
    </xf>
    <xf numFmtId="0" fontId="0" fillId="0" borderId="4" xfId="4" applyFont="1" applyFill="1"/>
    <xf numFmtId="0" fontId="0" fillId="5" borderId="6" xfId="4" applyFont="1" applyBorder="1" applyAlignment="1">
      <alignment horizontal="left" wrapText="1"/>
    </xf>
    <xf numFmtId="0" fontId="1" fillId="5" borderId="7" xfId="4" applyFont="1" applyBorder="1" applyAlignment="1">
      <alignment horizontal="left" wrapText="1"/>
    </xf>
    <xf numFmtId="0" fontId="1" fillId="5" borderId="8" xfId="4" applyFont="1" applyBorder="1" applyAlignment="1">
      <alignment horizontal="left" wrapText="1"/>
    </xf>
  </cellXfs>
  <cellStyles count="9">
    <cellStyle name="Berekening" xfId="7" builtinId="22"/>
    <cellStyle name="Invoer" xfId="6" builtinId="20"/>
    <cellStyle name="Komma" xfId="2" builtinId="3"/>
    <cellStyle name="Notitie" xfId="4" builtinId="10"/>
    <cellStyle name="Procent" xfId="1" builtinId="5"/>
    <cellStyle name="Standaard" xfId="0" builtinId="0"/>
    <cellStyle name="Uitvoer" xfId="3" builtinId="21"/>
    <cellStyle name="Valuta" xfId="5" builtinId="4"/>
    <cellStyle name="Verklarende tekst" xfId="8" builtinId="53"/>
  </cellStyles>
  <dxfs count="1"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142875</xdr:rowOff>
    </xdr:from>
    <xdr:to>
      <xdr:col>3</xdr:col>
      <xdr:colOff>2419350</xdr:colOff>
      <xdr:row>11</xdr:row>
      <xdr:rowOff>100853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151" y="333375"/>
          <a:ext cx="6060140" cy="1862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 de volgende werkbladen staan de financieringslastpercentages voor</a:t>
          </a:r>
          <a:r>
            <a:rPr lang="nl-NL"/>
            <a:t>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hypotheken voor het jaar 2021.</a:t>
          </a:r>
          <a:endParaRPr lang="nl-NL"/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 is een werkblad voor niet AOW-gerechtigden en een werkblad voor</a:t>
          </a:r>
          <a:r>
            <a:rPr lang="nl-NL"/>
            <a:t>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AOW-gerechtigden.</a:t>
          </a:r>
          <a:r>
            <a:rPr lang="nl-NL"/>
            <a:t> </a:t>
          </a:r>
        </a:p>
        <a:p>
          <a:r>
            <a:rPr lang="nl-NL"/>
            <a:t>Ook zijn er aparte werkbladen voor niet-aftrekbare gedeelten (box3), zowel voor niet-AOW als</a:t>
          </a:r>
          <a:r>
            <a:rPr lang="nl-NL" baseline="0"/>
            <a:t> voor</a:t>
          </a:r>
          <a:r>
            <a:rPr lang="nl-NL"/>
            <a:t> AOW.</a:t>
          </a:r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Naast de financieringslastpercentages zelf, worden voorbeelden gegeven</a:t>
          </a:r>
          <a:r>
            <a:rPr lang="nl-NL"/>
            <a:t>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van de berekening van de bijbehorende maximale hypotheek en de </a:t>
          </a:r>
          <a:r>
            <a:rPr lang="nl-NL"/>
            <a:t> 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factor tussen lening en inkomen.</a:t>
          </a:r>
          <a:r>
            <a:rPr lang="nl-NL"/>
            <a:t> </a:t>
          </a:r>
        </a:p>
        <a:p>
          <a:endParaRPr lang="nl-NL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Datum: 29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september 2020</a:t>
          </a:r>
        </a:p>
        <a:p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Samengesteld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door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Marcel Warnaar,</a:t>
          </a:r>
          <a:r>
            <a:rPr lang="nl-N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asja Bos, Marjan Verberk, Nibud</a:t>
          </a:r>
          <a:r>
            <a:rPr lang="nl-NL"/>
            <a:t> </a:t>
          </a:r>
        </a:p>
        <a:p>
          <a:r>
            <a:rPr lang="nl-NL" sz="1100"/>
            <a:t>Versie:</a:t>
          </a:r>
          <a:r>
            <a:rPr lang="nl-NL" sz="1100" baseline="0"/>
            <a:t> 200929 percentages horend bij advies </a:t>
          </a:r>
        </a:p>
        <a:p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D53"/>
  <sheetViews>
    <sheetView showGridLines="0" zoomScale="85" zoomScaleNormal="85" workbookViewId="0">
      <selection activeCell="B17" sqref="B17"/>
    </sheetView>
  </sheetViews>
  <sheetFormatPr defaultColWidth="9.140625" defaultRowHeight="15" x14ac:dyDescent="0.25"/>
  <cols>
    <col min="1" max="1" width="35" style="30" bestFit="1" customWidth="1"/>
    <col min="2" max="2" width="11.42578125" style="30" bestFit="1" customWidth="1"/>
    <col min="3" max="3" width="9.140625" style="30"/>
    <col min="4" max="4" width="64.5703125" style="30" customWidth="1"/>
    <col min="5" max="16384" width="9.140625" style="30"/>
  </cols>
  <sheetData>
    <row r="1" spans="1:4" x14ac:dyDescent="0.25">
      <c r="A1" s="1" t="s">
        <v>87</v>
      </c>
      <c r="B1" s="64"/>
      <c r="C1" s="64"/>
      <c r="D1" s="64"/>
    </row>
    <row r="13" spans="1:4" x14ac:dyDescent="0.25">
      <c r="A13" s="1" t="s">
        <v>0</v>
      </c>
      <c r="B13" s="64"/>
      <c r="C13" s="64"/>
      <c r="D13" s="64"/>
    </row>
    <row r="15" spans="1:4" x14ac:dyDescent="0.25">
      <c r="A15" s="65" t="s">
        <v>1</v>
      </c>
      <c r="B15" s="66">
        <v>22000</v>
      </c>
      <c r="C15" s="64"/>
      <c r="D15" s="65" t="s">
        <v>2</v>
      </c>
    </row>
    <row r="16" spans="1:4" x14ac:dyDescent="0.25">
      <c r="A16" s="65" t="s">
        <v>3</v>
      </c>
      <c r="B16" s="66">
        <v>0</v>
      </c>
      <c r="C16" s="64"/>
      <c r="D16" s="65" t="s">
        <v>2</v>
      </c>
    </row>
    <row r="17" spans="1:4" x14ac:dyDescent="0.25">
      <c r="A17" s="65" t="s">
        <v>4</v>
      </c>
      <c r="B17" s="67">
        <v>1.7999999999999999E-2</v>
      </c>
      <c r="C17" s="64"/>
      <c r="D17" s="65" t="s">
        <v>5</v>
      </c>
    </row>
    <row r="18" spans="1:4" x14ac:dyDescent="0.25">
      <c r="A18" s="65" t="s">
        <v>6</v>
      </c>
      <c r="B18" s="31" t="s">
        <v>95</v>
      </c>
      <c r="C18" s="64"/>
      <c r="D18" s="65" t="s">
        <v>7</v>
      </c>
    </row>
    <row r="19" spans="1:4" x14ac:dyDescent="0.25">
      <c r="A19" s="65" t="s">
        <v>8</v>
      </c>
      <c r="B19" s="31" t="s">
        <v>81</v>
      </c>
      <c r="C19" s="64"/>
      <c r="D19" s="65" t="s">
        <v>9</v>
      </c>
    </row>
    <row r="20" spans="1:4" x14ac:dyDescent="0.25">
      <c r="A20" s="65" t="s">
        <v>10</v>
      </c>
      <c r="B20" s="31" t="s">
        <v>81</v>
      </c>
      <c r="C20" s="64"/>
      <c r="D20" s="65" t="s">
        <v>11</v>
      </c>
    </row>
    <row r="21" spans="1:4" x14ac:dyDescent="0.25">
      <c r="A21" s="64"/>
      <c r="B21" s="64"/>
      <c r="C21" s="64"/>
      <c r="D21" s="89" t="s">
        <v>82</v>
      </c>
    </row>
    <row r="22" spans="1:4" x14ac:dyDescent="0.25">
      <c r="A22" s="65" t="s">
        <v>12</v>
      </c>
      <c r="B22" s="68">
        <f>IF(B18="nee",IF(B19="nee", IF(B52=0,B30,B44),IF(B52=0,B33,B45)), IF(B19="nee",IF(B52=0,B31,B44),IF(B52=0,B34,B45)))</f>
        <v>0.19</v>
      </c>
      <c r="C22" s="64"/>
      <c r="D22" s="90"/>
    </row>
    <row r="23" spans="1:4" x14ac:dyDescent="0.25">
      <c r="A23" s="65" t="s">
        <v>13</v>
      </c>
      <c r="B23" s="69">
        <f>(B27*B22/12)/B29</f>
        <v>96840.364254730783</v>
      </c>
      <c r="C23" s="64"/>
      <c r="D23" s="91"/>
    </row>
    <row r="24" spans="1:4" x14ac:dyDescent="0.25">
      <c r="A24" s="65" t="s">
        <v>14</v>
      </c>
      <c r="B24" s="70">
        <f>B23/B27</f>
        <v>4.4018347388513996</v>
      </c>
      <c r="C24" s="64"/>
      <c r="D24" s="64"/>
    </row>
    <row r="26" spans="1:4" x14ac:dyDescent="0.25">
      <c r="A26" s="71" t="s">
        <v>15</v>
      </c>
      <c r="B26" s="72">
        <f>MAX(IF(ISBLANK(B15),0,B15),IF(ISBLANK(B16),0,B16))+MIN(IF(ISBLANK(B15),0,B15),IF(ISBLANK(B16),0,B16))*'overige parameters'!F9</f>
        <v>22000</v>
      </c>
      <c r="C26" s="64"/>
      <c r="D26" s="73"/>
    </row>
    <row r="27" spans="1:4" x14ac:dyDescent="0.25">
      <c r="A27" s="71" t="s">
        <v>16</v>
      </c>
      <c r="B27" s="72">
        <f>B15+B16</f>
        <v>22000</v>
      </c>
      <c r="C27" s="64"/>
      <c r="D27" s="73"/>
    </row>
    <row r="28" spans="1:4" x14ac:dyDescent="0.25">
      <c r="A28" s="71" t="s">
        <v>17</v>
      </c>
      <c r="B28" s="74">
        <f>B17/12</f>
        <v>1.4999999999999998E-3</v>
      </c>
      <c r="C28" s="64"/>
      <c r="D28" s="64"/>
    </row>
    <row r="29" spans="1:4" x14ac:dyDescent="0.25">
      <c r="A29" s="71" t="s">
        <v>18</v>
      </c>
      <c r="B29" s="75">
        <f>B28*POWER(B28+1,360)/(POWER(B28+1,360)-1)</f>
        <v>3.5969849557470736E-3</v>
      </c>
      <c r="C29" s="64"/>
      <c r="D29" s="64"/>
    </row>
    <row r="30" spans="1:4" x14ac:dyDescent="0.25">
      <c r="A30" s="71" t="s">
        <v>19</v>
      </c>
      <c r="B30" s="76">
        <f>INDEX(nietAOW!A5:M198,MATCH(B49,nietAOW!A5:A198),MATCH(B17,nietAOW!A4:M4))</f>
        <v>0.155</v>
      </c>
      <c r="C30" s="64"/>
      <c r="D30" s="64"/>
    </row>
    <row r="31" spans="1:4" x14ac:dyDescent="0.25">
      <c r="A31" s="71" t="s">
        <v>20</v>
      </c>
      <c r="B31" s="76">
        <f>INDEX(welAOW!A5:M198,MATCH(B50,welAOW!A5:A198),MATCH(B17,welAOW!A4:M4))</f>
        <v>0.19</v>
      </c>
      <c r="C31" s="64"/>
      <c r="D31" s="64"/>
    </row>
    <row r="32" spans="1:4" x14ac:dyDescent="0.25">
      <c r="A32" s="71" t="s">
        <v>77</v>
      </c>
      <c r="B32" s="76">
        <f>IF(B18="nee",B30,B31)</f>
        <v>0.19</v>
      </c>
    </row>
    <row r="33" spans="1:2" x14ac:dyDescent="0.25">
      <c r="A33" s="71" t="s">
        <v>21</v>
      </c>
      <c r="B33" s="76">
        <f>INDEX('box3 nietAOW'!A5:M198,MATCH(B49,'box3 nietAOW'!A5:A198),MATCH(B17,'box3 nietAOW'!A4:M4))</f>
        <v>0.14500000000000002</v>
      </c>
    </row>
    <row r="34" spans="1:2" x14ac:dyDescent="0.25">
      <c r="A34" s="71" t="s">
        <v>22</v>
      </c>
      <c r="B34" s="76">
        <f>INDEX('box3 welAOW'!A5:M198,MATCH(B50,'box3 welAOW'!A5:A198),MATCH(B17,'box3 welAOW'!A4:M4))</f>
        <v>0.185</v>
      </c>
    </row>
    <row r="35" spans="1:2" x14ac:dyDescent="0.25">
      <c r="A35" s="71" t="s">
        <v>23</v>
      </c>
      <c r="B35" s="76">
        <f>IF(B18="nee",B33,B34)</f>
        <v>0.185</v>
      </c>
    </row>
    <row r="36" spans="1:2" x14ac:dyDescent="0.25">
      <c r="A36" s="71" t="s">
        <v>69</v>
      </c>
      <c r="B36" s="76">
        <f>B30+'overige parameters'!C12</f>
        <v>0.185</v>
      </c>
    </row>
    <row r="37" spans="1:2" x14ac:dyDescent="0.25">
      <c r="A37" s="71" t="s">
        <v>70</v>
      </c>
      <c r="B37" s="76">
        <f>INDEX(nietAOW!A5:M198,MATCH('overige parameters'!F12,nietAOW!A5:A198),MATCH(B17,nietAOW!A4:M4))</f>
        <v>0.19</v>
      </c>
    </row>
    <row r="38" spans="1:2" x14ac:dyDescent="0.25">
      <c r="A38" s="71" t="s">
        <v>71</v>
      </c>
      <c r="B38" s="76">
        <f>B31+'overige parameters'!C12</f>
        <v>0.22</v>
      </c>
    </row>
    <row r="39" spans="1:2" x14ac:dyDescent="0.25">
      <c r="A39" s="71" t="s">
        <v>72</v>
      </c>
      <c r="B39" s="76">
        <f>INDEX(welAOW!A5:M198,MATCH('overige parameters'!F12,welAOW!A5:A198),MATCH(B17,welAOW!A4:M4))</f>
        <v>0.24</v>
      </c>
    </row>
    <row r="40" spans="1:2" x14ac:dyDescent="0.25">
      <c r="A40" s="71" t="s">
        <v>73</v>
      </c>
      <c r="B40" s="76">
        <f>B33+'overige parameters'!C12</f>
        <v>0.17500000000000002</v>
      </c>
    </row>
    <row r="41" spans="1:2" x14ac:dyDescent="0.25">
      <c r="A41" s="71" t="s">
        <v>74</v>
      </c>
      <c r="B41" s="76">
        <f>INDEX('box3 nietAOW'!A5:M198,MATCH('overige parameters'!F12,'box3 nietAOW'!A5:A198),MATCH(B17,'box3 nietAOW'!A4:M4))</f>
        <v>0.17500000000000002</v>
      </c>
    </row>
    <row r="42" spans="1:2" x14ac:dyDescent="0.25">
      <c r="A42" s="71" t="s">
        <v>75</v>
      </c>
      <c r="B42" s="76">
        <f>B34+'overige parameters'!C12</f>
        <v>0.215</v>
      </c>
    </row>
    <row r="43" spans="1:2" x14ac:dyDescent="0.25">
      <c r="A43" s="71" t="s">
        <v>76</v>
      </c>
      <c r="B43" s="76">
        <f>INDEX('box3 welAOW'!A5:M198,MATCH('overige parameters'!F12,'box3 welAOW'!A5:A198),MATCH(B17,'box3 welAOW'!A4:M4))</f>
        <v>0.22499999999999998</v>
      </c>
    </row>
    <row r="44" spans="1:2" x14ac:dyDescent="0.25">
      <c r="A44" s="71" t="s">
        <v>78</v>
      </c>
      <c r="B44" s="76">
        <f>IF(B18="nee",MIN(B36:B37),MIN(B38:B39))</f>
        <v>0.22</v>
      </c>
    </row>
    <row r="45" spans="1:2" x14ac:dyDescent="0.25">
      <c r="A45" s="71" t="s">
        <v>79</v>
      </c>
      <c r="B45" s="76">
        <f>IF(B18="nee",MIN(B40:B41),MIN(B42:B43))</f>
        <v>0.215</v>
      </c>
    </row>
    <row r="46" spans="1:2" x14ac:dyDescent="0.25">
      <c r="A46" s="71" t="s">
        <v>24</v>
      </c>
      <c r="B46" s="77">
        <v>0.01</v>
      </c>
    </row>
    <row r="47" spans="1:2" x14ac:dyDescent="0.25">
      <c r="A47" s="63" t="s">
        <v>25</v>
      </c>
      <c r="B47" s="72">
        <v>21500</v>
      </c>
    </row>
    <row r="48" spans="1:2" x14ac:dyDescent="0.25">
      <c r="A48" s="63" t="s">
        <v>26</v>
      </c>
      <c r="B48" s="72">
        <v>22500</v>
      </c>
    </row>
    <row r="49" spans="1:2" x14ac:dyDescent="0.25">
      <c r="A49" s="63" t="s">
        <v>27</v>
      </c>
      <c r="B49" s="72">
        <f>MAX(B47,B15+B16*'overige parameters'!F9)</f>
        <v>22000</v>
      </c>
    </row>
    <row r="50" spans="1:2" x14ac:dyDescent="0.25">
      <c r="A50" s="63" t="s">
        <v>28</v>
      </c>
      <c r="B50" s="72">
        <f>MAX(B48,B15+B16*'overige parameters'!F9)</f>
        <v>22500</v>
      </c>
    </row>
    <row r="51" spans="1:2" x14ac:dyDescent="0.25">
      <c r="A51" s="71" t="s">
        <v>29</v>
      </c>
      <c r="B51" s="72">
        <f>'overige parameters'!F12</f>
        <v>31000</v>
      </c>
    </row>
    <row r="52" spans="1:2" x14ac:dyDescent="0.25">
      <c r="A52" s="71" t="s">
        <v>30</v>
      </c>
      <c r="B52" s="75">
        <f>IF(OR(B16&gt;0,B15&lt;=B47,B15&gt;=B51),0,1)*IF(B20="ja",1,0)</f>
        <v>0</v>
      </c>
    </row>
    <row r="53" spans="1:2" x14ac:dyDescent="0.25">
      <c r="A53" s="71"/>
    </row>
  </sheetData>
  <mergeCells count="1">
    <mergeCell ref="D21:D23"/>
  </mergeCells>
  <conditionalFormatting sqref="D21:D23">
    <cfRule type="expression" dxfId="0" priority="1">
      <formula>$B$52=0</formula>
    </cfRule>
  </conditionalFormatting>
  <dataValidations count="1">
    <dataValidation type="list" allowBlank="1" showInputMessage="1" showErrorMessage="1" sqref="B18:B20" xr:uid="{00000000-0002-0000-0000-000000000000}">
      <formula1>"ja,nee"</formula1>
    </dataValidation>
  </dataValidations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A1:AP395"/>
  <sheetViews>
    <sheetView showGridLines="0" showRowColHeaders="0" zoomScaleNormal="100" workbookViewId="0">
      <selection activeCell="D99" sqref="D99"/>
    </sheetView>
  </sheetViews>
  <sheetFormatPr defaultColWidth="9.140625" defaultRowHeight="12" x14ac:dyDescent="0.2"/>
  <cols>
    <col min="1" max="1" width="9.7109375" style="4" customWidth="1"/>
    <col min="2" max="14" width="10.7109375" style="4" customWidth="1"/>
    <col min="15" max="15" width="9.7109375" style="58" customWidth="1"/>
    <col min="16" max="27" width="9.7109375" style="4" customWidth="1"/>
    <col min="28" max="28" width="10.7109375" style="4" customWidth="1"/>
    <col min="29" max="29" width="9.7109375" style="58" customWidth="1"/>
    <col min="30" max="41" width="7.7109375" style="4" customWidth="1"/>
    <col min="42" max="42" width="4.5703125" style="4" customWidth="1"/>
    <col min="43" max="16384" width="9.140625" style="4"/>
  </cols>
  <sheetData>
    <row r="1" spans="1:41" x14ac:dyDescent="0.2">
      <c r="A1" s="3" t="s">
        <v>83</v>
      </c>
      <c r="O1" s="37" t="s">
        <v>31</v>
      </c>
      <c r="AC1" s="37" t="s">
        <v>32</v>
      </c>
    </row>
    <row r="3" spans="1:41" x14ac:dyDescent="0.2">
      <c r="A3" s="43" t="s">
        <v>33</v>
      </c>
      <c r="B3" s="53" t="s">
        <v>34</v>
      </c>
      <c r="C3" s="53" t="s">
        <v>35</v>
      </c>
      <c r="D3" s="53" t="s">
        <v>36</v>
      </c>
      <c r="E3" s="53" t="s">
        <v>37</v>
      </c>
      <c r="F3" s="53" t="s">
        <v>38</v>
      </c>
      <c r="G3" s="53" t="s">
        <v>39</v>
      </c>
      <c r="H3" s="53" t="s">
        <v>40</v>
      </c>
      <c r="I3" s="53" t="s">
        <v>41</v>
      </c>
      <c r="J3" s="53" t="s">
        <v>42</v>
      </c>
      <c r="K3" s="53" t="s">
        <v>43</v>
      </c>
      <c r="L3" s="53" t="s">
        <v>44</v>
      </c>
      <c r="M3" s="53" t="s">
        <v>45</v>
      </c>
      <c r="O3" s="41" t="s">
        <v>4</v>
      </c>
      <c r="P3" s="18">
        <v>7.4999999999999997E-3</v>
      </c>
      <c r="Q3" s="18">
        <v>1.2500000000000001E-2</v>
      </c>
      <c r="R3" s="18">
        <v>1.7500000000000002E-2</v>
      </c>
      <c r="S3" s="18">
        <v>2.2499999999999999E-2</v>
      </c>
      <c r="T3" s="18">
        <v>2.75E-2</v>
      </c>
      <c r="U3" s="18">
        <v>3.2500000000000001E-2</v>
      </c>
      <c r="V3" s="18">
        <v>3.7499999999999999E-2</v>
      </c>
      <c r="W3" s="18">
        <v>4.2499999999999996E-2</v>
      </c>
      <c r="X3" s="18">
        <v>4.7499999999999994E-2</v>
      </c>
      <c r="Y3" s="18">
        <v>5.2499999999999991E-2</v>
      </c>
      <c r="Z3" s="18">
        <v>5.7499999999999989E-2</v>
      </c>
      <c r="AA3" s="18">
        <v>6.2499999999999986E-2</v>
      </c>
      <c r="AC3" s="38" t="s">
        <v>4</v>
      </c>
      <c r="AD3" s="18">
        <v>7.4999999999999997E-3</v>
      </c>
      <c r="AE3" s="18">
        <v>1.2500000000000001E-2</v>
      </c>
      <c r="AF3" s="18">
        <v>1.7500000000000002E-2</v>
      </c>
      <c r="AG3" s="18">
        <v>2.2499999999999999E-2</v>
      </c>
      <c r="AH3" s="18">
        <v>2.75E-2</v>
      </c>
      <c r="AI3" s="18">
        <v>3.2500000000000001E-2</v>
      </c>
      <c r="AJ3" s="18">
        <v>3.7499999999999999E-2</v>
      </c>
      <c r="AK3" s="18">
        <v>4.2499999999999996E-2</v>
      </c>
      <c r="AL3" s="18">
        <v>4.7499999999999994E-2</v>
      </c>
      <c r="AM3" s="18">
        <v>5.2499999999999991E-2</v>
      </c>
      <c r="AN3" s="18">
        <v>5.7499999999999989E-2</v>
      </c>
      <c r="AO3" s="18">
        <v>6.2499999999999986E-2</v>
      </c>
    </row>
    <row r="4" spans="1:41" x14ac:dyDescent="0.2">
      <c r="A4" s="41" t="s">
        <v>46</v>
      </c>
      <c r="B4" s="54">
        <v>0</v>
      </c>
      <c r="C4" s="54">
        <f>toelichting!B46+0.00001</f>
        <v>1.001E-2</v>
      </c>
      <c r="D4" s="54">
        <f>C4+0.5%</f>
        <v>1.5009999999999999E-2</v>
      </c>
      <c r="E4" s="54">
        <f t="shared" ref="E4:M4" si="0">D4+0.5%</f>
        <v>2.001E-2</v>
      </c>
      <c r="F4" s="54">
        <f t="shared" si="0"/>
        <v>2.5010000000000001E-2</v>
      </c>
      <c r="G4" s="55">
        <f t="shared" si="0"/>
        <v>3.0010000000000002E-2</v>
      </c>
      <c r="H4" s="54">
        <f t="shared" si="0"/>
        <v>3.5009999999999999E-2</v>
      </c>
      <c r="I4" s="54">
        <f t="shared" si="0"/>
        <v>4.0009999999999997E-2</v>
      </c>
      <c r="J4" s="54">
        <f t="shared" si="0"/>
        <v>4.5009999999999994E-2</v>
      </c>
      <c r="K4" s="54">
        <f t="shared" si="0"/>
        <v>5.0009999999999992E-2</v>
      </c>
      <c r="L4" s="54">
        <f t="shared" si="0"/>
        <v>5.5009999999999989E-2</v>
      </c>
      <c r="M4" s="54">
        <f t="shared" si="0"/>
        <v>6.0009999999999987E-2</v>
      </c>
      <c r="O4" s="41" t="s">
        <v>46</v>
      </c>
      <c r="P4" s="44"/>
      <c r="Q4" s="44"/>
      <c r="R4" s="44"/>
      <c r="S4" s="44"/>
      <c r="T4" s="44"/>
      <c r="U4" s="45"/>
      <c r="V4" s="45"/>
      <c r="W4" s="45"/>
      <c r="X4" s="45"/>
      <c r="Y4" s="45"/>
      <c r="Z4" s="45"/>
      <c r="AA4" s="45"/>
      <c r="AC4" s="39" t="s">
        <v>46</v>
      </c>
      <c r="AD4" s="6"/>
      <c r="AE4" s="6"/>
      <c r="AF4" s="6"/>
      <c r="AG4" s="6"/>
      <c r="AH4" s="6"/>
      <c r="AI4" s="5"/>
      <c r="AJ4" s="5"/>
      <c r="AK4" s="5"/>
      <c r="AL4" s="5"/>
      <c r="AM4" s="5"/>
      <c r="AN4" s="5"/>
      <c r="AO4" s="5"/>
    </row>
    <row r="5" spans="1:41" x14ac:dyDescent="0.2">
      <c r="A5" s="57"/>
      <c r="B5" s="8"/>
      <c r="C5" s="8"/>
      <c r="D5" s="8"/>
      <c r="E5" s="8"/>
      <c r="F5" s="8"/>
      <c r="G5" s="22"/>
      <c r="H5" s="8"/>
      <c r="I5" s="8"/>
      <c r="J5" s="8"/>
      <c r="K5" s="8"/>
      <c r="L5" s="8"/>
      <c r="M5" s="8"/>
      <c r="O5" s="40"/>
      <c r="P5" s="46"/>
      <c r="Q5" s="46"/>
      <c r="R5" s="46"/>
      <c r="S5" s="46"/>
      <c r="T5" s="46"/>
      <c r="U5" s="8"/>
      <c r="V5" s="8"/>
      <c r="W5" s="8"/>
      <c r="X5" s="8"/>
      <c r="Y5" s="8"/>
      <c r="Z5" s="8"/>
      <c r="AA5" s="8"/>
      <c r="AC5" s="40"/>
      <c r="AI5" s="8"/>
      <c r="AJ5" s="8"/>
      <c r="AK5" s="8"/>
      <c r="AL5" s="8"/>
      <c r="AM5" s="8"/>
      <c r="AN5" s="8"/>
      <c r="AO5" s="8"/>
    </row>
    <row r="6" spans="1:41" x14ac:dyDescent="0.2">
      <c r="A6" s="57" t="s">
        <v>47</v>
      </c>
      <c r="B6" s="13">
        <v>0.13</v>
      </c>
      <c r="C6" s="13">
        <v>0.13500000000000001</v>
      </c>
      <c r="D6" s="8">
        <v>0.14499999999999999</v>
      </c>
      <c r="E6" s="8">
        <v>0.15</v>
      </c>
      <c r="F6" s="8">
        <v>0.155</v>
      </c>
      <c r="G6" s="22">
        <v>0.16500000000000001</v>
      </c>
      <c r="H6" s="8">
        <v>0.17</v>
      </c>
      <c r="I6" s="13">
        <v>0.17499999999999999</v>
      </c>
      <c r="J6" s="13">
        <v>0.18</v>
      </c>
      <c r="K6" s="13">
        <v>0.185</v>
      </c>
      <c r="L6" s="13">
        <v>0.19</v>
      </c>
      <c r="M6" s="13">
        <v>0.19500000000000001</v>
      </c>
      <c r="O6" s="57"/>
      <c r="P6" s="84"/>
      <c r="Q6" s="84"/>
      <c r="R6" s="84"/>
      <c r="S6" s="84"/>
      <c r="T6" s="84"/>
      <c r="U6" s="85"/>
      <c r="V6" s="86"/>
      <c r="W6" s="86"/>
      <c r="X6" s="86"/>
      <c r="Y6" s="86"/>
      <c r="Z6" s="86"/>
      <c r="AA6" s="86"/>
      <c r="AC6" s="5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 x14ac:dyDescent="0.2">
      <c r="A7" s="52">
        <v>21500</v>
      </c>
      <c r="B7" s="13">
        <v>0.13</v>
      </c>
      <c r="C7" s="13">
        <v>0.13500000000000001</v>
      </c>
      <c r="D7" s="8">
        <v>0.14499999999999999</v>
      </c>
      <c r="E7" s="8">
        <v>0.15</v>
      </c>
      <c r="F7" s="8">
        <v>0.155</v>
      </c>
      <c r="G7" s="22">
        <v>0.16500000000000001</v>
      </c>
      <c r="H7" s="8">
        <v>0.17</v>
      </c>
      <c r="I7" s="13">
        <v>0.17499999999999999</v>
      </c>
      <c r="J7" s="13">
        <v>0.18</v>
      </c>
      <c r="K7" s="13">
        <v>0.185</v>
      </c>
      <c r="L7" s="13">
        <v>0.19</v>
      </c>
      <c r="M7" s="13">
        <v>0.19500000000000001</v>
      </c>
      <c r="O7" s="52">
        <v>21500</v>
      </c>
      <c r="P7" s="47">
        <v>75065.373501137947</v>
      </c>
      <c r="Q7" s="47">
        <v>72580.278410857456</v>
      </c>
      <c r="R7" s="47">
        <v>72721.184543731288</v>
      </c>
      <c r="S7" s="47">
        <v>70308.107368750163</v>
      </c>
      <c r="T7" s="47">
        <v>68025.556033778426</v>
      </c>
      <c r="U7" s="48">
        <v>67927.552299817267</v>
      </c>
      <c r="V7" s="47">
        <v>65768.317646005758</v>
      </c>
      <c r="W7" s="47">
        <v>63735.767794446336</v>
      </c>
      <c r="X7" s="47">
        <v>61823.377104135354</v>
      </c>
      <c r="Y7" s="47">
        <v>60024.648883676353</v>
      </c>
      <c r="Z7" s="47">
        <v>58333.190604726973</v>
      </c>
      <c r="AA7" s="47">
        <v>56742.770830188361</v>
      </c>
      <c r="AC7" s="52">
        <v>21500</v>
      </c>
      <c r="AD7" s="12">
        <f t="shared" ref="AD7:AD70" si="1">P7/$O7</f>
        <v>3.4914127209831602</v>
      </c>
      <c r="AE7" s="12">
        <f t="shared" ref="AE7:AE70" si="2">Q7/$O7</f>
        <v>3.3758269028305792</v>
      </c>
      <c r="AF7" s="12">
        <f t="shared" ref="AF7:AF70" si="3">R7/$O7</f>
        <v>3.3823806764526179</v>
      </c>
      <c r="AG7" s="12">
        <f t="shared" ref="AG7:AG70" si="4">S7/$O7</f>
        <v>3.2701445287790771</v>
      </c>
      <c r="AH7" s="12">
        <f t="shared" ref="AH7:AH70" si="5">T7/$O7</f>
        <v>3.1639793504082987</v>
      </c>
      <c r="AI7" s="12">
        <f t="shared" ref="AI7:AI70" si="6">U7/$O7</f>
        <v>3.1594210372008029</v>
      </c>
      <c r="AJ7" s="12">
        <f t="shared" ref="AJ7:AJ70" si="7">V7/$O7</f>
        <v>3.0589915184188725</v>
      </c>
      <c r="AK7" s="12">
        <f t="shared" ref="AK7:AK70" si="8">W7/$O7</f>
        <v>2.9644543160207597</v>
      </c>
      <c r="AL7" s="12">
        <f t="shared" ref="AL7:AL70" si="9">X7/$O7</f>
        <v>2.8755059118202491</v>
      </c>
      <c r="AM7" s="12">
        <f t="shared" ref="AM7:AM70" si="10">Y7/$O7</f>
        <v>2.7918441341244815</v>
      </c>
      <c r="AN7" s="12">
        <f t="shared" ref="AN7:AN70" si="11">Z7/$O7</f>
        <v>2.7131716560338126</v>
      </c>
      <c r="AO7" s="12">
        <f t="shared" ref="AO7:AO70" si="12">AA7/$O7</f>
        <v>2.6391986432645749</v>
      </c>
    </row>
    <row r="8" spans="1:41" x14ac:dyDescent="0.2">
      <c r="A8" s="52">
        <v>22000</v>
      </c>
      <c r="B8" s="8">
        <v>0.14000000000000001</v>
      </c>
      <c r="C8" s="22">
        <v>0.15</v>
      </c>
      <c r="D8" s="8">
        <v>0.155</v>
      </c>
      <c r="E8" s="8">
        <v>0.16500000000000001</v>
      </c>
      <c r="F8" s="8">
        <v>0.17</v>
      </c>
      <c r="G8" s="22">
        <v>0.17499999999999999</v>
      </c>
      <c r="H8" s="8">
        <v>0.185</v>
      </c>
      <c r="I8" s="8">
        <v>0.19</v>
      </c>
      <c r="J8" s="8">
        <v>0.19500000000000001</v>
      </c>
      <c r="K8" s="8">
        <v>0.2</v>
      </c>
      <c r="L8" s="8">
        <v>0.20499999999999999</v>
      </c>
      <c r="M8" s="8">
        <v>0.21</v>
      </c>
      <c r="O8" s="52">
        <v>22000</v>
      </c>
      <c r="P8" s="47">
        <v>82719.624466370267</v>
      </c>
      <c r="Q8" s="47">
        <v>82520.21318030305</v>
      </c>
      <c r="R8" s="47">
        <v>79544.262804851227</v>
      </c>
      <c r="S8" s="47">
        <v>79137.497596453672</v>
      </c>
      <c r="T8" s="47">
        <v>76343.759809851879</v>
      </c>
      <c r="U8" s="48">
        <v>73719.824201352065</v>
      </c>
      <c r="V8" s="47">
        <v>73235.855764498876</v>
      </c>
      <c r="W8" s="47">
        <v>70808.108805524447</v>
      </c>
      <c r="X8" s="47">
        <v>68532.890898382597</v>
      </c>
      <c r="Y8" s="47">
        <v>66400.617244041729</v>
      </c>
      <c r="Z8" s="47">
        <v>64402.127203749966</v>
      </c>
      <c r="AA8" s="47">
        <v>62528.706317345313</v>
      </c>
      <c r="AC8" s="52">
        <v>22000</v>
      </c>
      <c r="AD8" s="12">
        <f t="shared" si="1"/>
        <v>3.7599829302895578</v>
      </c>
      <c r="AE8" s="12">
        <f t="shared" si="2"/>
        <v>3.7509187809228659</v>
      </c>
      <c r="AF8" s="12">
        <f t="shared" si="3"/>
        <v>3.6156483093114193</v>
      </c>
      <c r="AG8" s="12">
        <f t="shared" si="4"/>
        <v>3.5971589816569849</v>
      </c>
      <c r="AH8" s="12">
        <f t="shared" si="5"/>
        <v>3.4701709004478127</v>
      </c>
      <c r="AI8" s="12">
        <f t="shared" si="6"/>
        <v>3.3509011000614577</v>
      </c>
      <c r="AJ8" s="12">
        <f t="shared" si="7"/>
        <v>3.328902534749949</v>
      </c>
      <c r="AK8" s="12">
        <f t="shared" si="8"/>
        <v>3.2185504002511114</v>
      </c>
      <c r="AL8" s="12">
        <f t="shared" si="9"/>
        <v>3.1151314044719363</v>
      </c>
      <c r="AM8" s="12">
        <f t="shared" si="10"/>
        <v>3.0182098747291697</v>
      </c>
      <c r="AN8" s="12">
        <f t="shared" si="11"/>
        <v>2.9273694183522712</v>
      </c>
      <c r="AO8" s="12">
        <f t="shared" si="12"/>
        <v>2.842213923515696</v>
      </c>
    </row>
    <row r="9" spans="1:41" x14ac:dyDescent="0.2">
      <c r="A9" s="52">
        <v>22500</v>
      </c>
      <c r="B9" s="13">
        <v>0.14500000000000002</v>
      </c>
      <c r="C9" s="13">
        <v>0.155</v>
      </c>
      <c r="D9" s="8">
        <v>0.16500000000000001</v>
      </c>
      <c r="E9" s="8">
        <v>0.17</v>
      </c>
      <c r="F9" s="8">
        <v>0.18</v>
      </c>
      <c r="G9" s="22">
        <v>0.185</v>
      </c>
      <c r="H9" s="8">
        <v>0.19500000000000001</v>
      </c>
      <c r="I9" s="13">
        <v>0.2</v>
      </c>
      <c r="J9" s="13">
        <v>0.20499999999999999</v>
      </c>
      <c r="K9" s="13">
        <v>0.21</v>
      </c>
      <c r="L9" s="13">
        <v>0.22</v>
      </c>
      <c r="M9" s="13">
        <v>0.22500000000000001</v>
      </c>
      <c r="O9" s="52">
        <v>22500</v>
      </c>
      <c r="P9" s="47">
        <v>87621.030786212024</v>
      </c>
      <c r="Q9" s="47">
        <v>87208.861656456633</v>
      </c>
      <c r="R9" s="47">
        <v>86600.60869882995</v>
      </c>
      <c r="S9" s="47">
        <v>83388.685483866488</v>
      </c>
      <c r="T9" s="47">
        <v>82671.718510668463</v>
      </c>
      <c r="U9" s="48">
        <v>79703.576165747523</v>
      </c>
      <c r="V9" s="47">
        <v>78948.972276839995</v>
      </c>
      <c r="W9" s="47">
        <v>76228.825269105262</v>
      </c>
      <c r="X9" s="47">
        <v>73684.838990393881</v>
      </c>
      <c r="Y9" s="47">
        <v>71305.208290476628</v>
      </c>
      <c r="Z9" s="47">
        <v>70685.261565091423</v>
      </c>
      <c r="AA9" s="47">
        <v>68517.657084753388</v>
      </c>
      <c r="AC9" s="52">
        <v>22500</v>
      </c>
      <c r="AD9" s="12">
        <f t="shared" si="1"/>
        <v>3.8942680349427565</v>
      </c>
      <c r="AE9" s="12">
        <f t="shared" si="2"/>
        <v>3.875949406953628</v>
      </c>
      <c r="AF9" s="12">
        <f t="shared" si="3"/>
        <v>3.8489159421702199</v>
      </c>
      <c r="AG9" s="12">
        <f t="shared" si="4"/>
        <v>3.706163799282955</v>
      </c>
      <c r="AH9" s="12">
        <f t="shared" si="5"/>
        <v>3.6742986004741538</v>
      </c>
      <c r="AI9" s="12">
        <f t="shared" si="6"/>
        <v>3.542381162922112</v>
      </c>
      <c r="AJ9" s="12">
        <f t="shared" si="7"/>
        <v>3.5088432123039999</v>
      </c>
      <c r="AK9" s="12">
        <f t="shared" si="8"/>
        <v>3.3879477897380115</v>
      </c>
      <c r="AL9" s="12">
        <f t="shared" si="9"/>
        <v>3.2748817329063948</v>
      </c>
      <c r="AM9" s="12">
        <f t="shared" si="10"/>
        <v>3.1691203684656277</v>
      </c>
      <c r="AN9" s="12">
        <f t="shared" si="11"/>
        <v>3.1415671806707297</v>
      </c>
      <c r="AO9" s="12">
        <f t="shared" si="12"/>
        <v>3.0452292037668172</v>
      </c>
    </row>
    <row r="10" spans="1:41" x14ac:dyDescent="0.2">
      <c r="A10" s="52">
        <v>23000</v>
      </c>
      <c r="B10" s="8">
        <v>0.15</v>
      </c>
      <c r="C10" s="8">
        <v>0.16</v>
      </c>
      <c r="D10" s="8">
        <v>0.17</v>
      </c>
      <c r="E10" s="8">
        <v>0.18</v>
      </c>
      <c r="F10" s="8">
        <v>0.185</v>
      </c>
      <c r="G10" s="22">
        <v>0.19500000000000001</v>
      </c>
      <c r="H10" s="8">
        <v>0.2</v>
      </c>
      <c r="I10" s="8">
        <v>0.21</v>
      </c>
      <c r="J10" s="8">
        <v>0.215</v>
      </c>
      <c r="K10" s="8">
        <v>0.22</v>
      </c>
      <c r="L10" s="8">
        <v>0.22500000000000001</v>
      </c>
      <c r="M10" s="8">
        <v>0.23</v>
      </c>
      <c r="O10" s="52">
        <v>23000</v>
      </c>
      <c r="P10" s="47">
        <v>92656.722210706939</v>
      </c>
      <c r="Q10" s="47">
        <v>92022.540758640971</v>
      </c>
      <c r="R10" s="47">
        <v>91207.644447791288</v>
      </c>
      <c r="S10" s="47">
        <v>90255.988994302534</v>
      </c>
      <c r="T10" s="47">
        <v>86856.33636120848</v>
      </c>
      <c r="U10" s="48">
        <v>85878.808193003642</v>
      </c>
      <c r="V10" s="47">
        <v>82772.711674863589</v>
      </c>
      <c r="W10" s="47">
        <v>81818.939122172989</v>
      </c>
      <c r="X10" s="47">
        <v>78996.537410839606</v>
      </c>
      <c r="Y10" s="47">
        <v>76360.709830647989</v>
      </c>
      <c r="Z10" s="47">
        <v>73898.227999868308</v>
      </c>
      <c r="AA10" s="47">
        <v>71596.722168562061</v>
      </c>
      <c r="AC10" s="52">
        <v>23000</v>
      </c>
      <c r="AD10" s="12">
        <f t="shared" si="1"/>
        <v>4.028553139595954</v>
      </c>
      <c r="AE10" s="12">
        <f t="shared" si="2"/>
        <v>4.0009800329843896</v>
      </c>
      <c r="AF10" s="12">
        <f t="shared" si="3"/>
        <v>3.9655497585996211</v>
      </c>
      <c r="AG10" s="12">
        <f t="shared" si="4"/>
        <v>3.9241734345348926</v>
      </c>
      <c r="AH10" s="12">
        <f t="shared" si="5"/>
        <v>3.776362450487325</v>
      </c>
      <c r="AI10" s="12">
        <f t="shared" si="6"/>
        <v>3.7338612257827672</v>
      </c>
      <c r="AJ10" s="12">
        <f t="shared" si="7"/>
        <v>3.5988135510810255</v>
      </c>
      <c r="AK10" s="12">
        <f t="shared" si="8"/>
        <v>3.5573451792249124</v>
      </c>
      <c r="AL10" s="12">
        <f t="shared" si="9"/>
        <v>3.4346320613408525</v>
      </c>
      <c r="AM10" s="12">
        <f t="shared" si="10"/>
        <v>3.3200308622020867</v>
      </c>
      <c r="AN10" s="12">
        <f t="shared" si="11"/>
        <v>3.2129664347768832</v>
      </c>
      <c r="AO10" s="12">
        <f t="shared" si="12"/>
        <v>3.1129009638505245</v>
      </c>
    </row>
    <row r="11" spans="1:41" x14ac:dyDescent="0.2">
      <c r="A11" s="52">
        <v>23500</v>
      </c>
      <c r="B11" s="13">
        <v>0.15</v>
      </c>
      <c r="C11" s="13">
        <v>0.16</v>
      </c>
      <c r="D11" s="8">
        <v>0.17</v>
      </c>
      <c r="E11" s="8">
        <v>0.18</v>
      </c>
      <c r="F11" s="8">
        <v>0.19</v>
      </c>
      <c r="G11" s="22">
        <v>0.2</v>
      </c>
      <c r="H11" s="8">
        <v>0.21</v>
      </c>
      <c r="I11" s="13">
        <v>0.215</v>
      </c>
      <c r="J11" s="13">
        <v>0.22500000000000001</v>
      </c>
      <c r="K11" s="13">
        <v>0.23</v>
      </c>
      <c r="L11" s="13">
        <v>0.23499999999999999</v>
      </c>
      <c r="M11" s="13">
        <v>0.24</v>
      </c>
      <c r="O11" s="52">
        <v>23500</v>
      </c>
      <c r="P11" s="47">
        <v>94670.998780504917</v>
      </c>
      <c r="Q11" s="47">
        <v>94023.030775133157</v>
      </c>
      <c r="R11" s="47">
        <v>93190.419327091091</v>
      </c>
      <c r="S11" s="47">
        <v>92218.075711569982</v>
      </c>
      <c r="T11" s="47">
        <v>91143.018061761657</v>
      </c>
      <c r="U11" s="48">
        <v>89995.629544507727</v>
      </c>
      <c r="V11" s="47">
        <v>88800.724372924305</v>
      </c>
      <c r="W11" s="47">
        <v>85588.031038256522</v>
      </c>
      <c r="X11" s="47">
        <v>84467.986159719818</v>
      </c>
      <c r="Y11" s="47">
        <v>81567.121864555811</v>
      </c>
      <c r="Z11" s="47">
        <v>78860.476160245933</v>
      </c>
      <c r="AA11" s="47">
        <v>76333.74537442156</v>
      </c>
      <c r="AC11" s="52">
        <v>23500</v>
      </c>
      <c r="AD11" s="12">
        <f t="shared" si="1"/>
        <v>4.028553139595954</v>
      </c>
      <c r="AE11" s="12">
        <f t="shared" si="2"/>
        <v>4.0009800329843896</v>
      </c>
      <c r="AF11" s="12">
        <f t="shared" si="3"/>
        <v>3.9655497585996211</v>
      </c>
      <c r="AG11" s="12">
        <f t="shared" si="4"/>
        <v>3.9241734345348926</v>
      </c>
      <c r="AH11" s="12">
        <f t="shared" si="5"/>
        <v>3.8784263005004962</v>
      </c>
      <c r="AI11" s="12">
        <f t="shared" si="6"/>
        <v>3.8296012572130946</v>
      </c>
      <c r="AJ11" s="12">
        <f t="shared" si="7"/>
        <v>3.7787542286350768</v>
      </c>
      <c r="AK11" s="12">
        <f t="shared" si="8"/>
        <v>3.6420438739683627</v>
      </c>
      <c r="AL11" s="12">
        <f t="shared" si="9"/>
        <v>3.5943823897753115</v>
      </c>
      <c r="AM11" s="12">
        <f t="shared" si="10"/>
        <v>3.4709413559385451</v>
      </c>
      <c r="AN11" s="12">
        <f t="shared" si="11"/>
        <v>3.3557649429891887</v>
      </c>
      <c r="AO11" s="12">
        <f t="shared" si="12"/>
        <v>3.2482444840179387</v>
      </c>
    </row>
    <row r="12" spans="1:41" x14ac:dyDescent="0.2">
      <c r="A12" s="52">
        <v>24000</v>
      </c>
      <c r="B12" s="8">
        <v>0.155</v>
      </c>
      <c r="C12" s="8">
        <v>0.16500000000000001</v>
      </c>
      <c r="D12" s="8">
        <v>0.17500000000000002</v>
      </c>
      <c r="E12" s="8">
        <v>0.185</v>
      </c>
      <c r="F12" s="8">
        <v>0.19500000000000001</v>
      </c>
      <c r="G12" s="22">
        <v>0.20499999999999999</v>
      </c>
      <c r="H12" s="8">
        <v>0.215</v>
      </c>
      <c r="I12" s="8">
        <v>0.22500000000000001</v>
      </c>
      <c r="J12" s="8">
        <v>0.23</v>
      </c>
      <c r="K12" s="8">
        <v>0.24</v>
      </c>
      <c r="L12" s="8">
        <v>0.245</v>
      </c>
      <c r="M12" s="8">
        <v>0.25</v>
      </c>
      <c r="O12" s="52">
        <v>24000</v>
      </c>
      <c r="P12" s="47">
        <v>99908.117861979656</v>
      </c>
      <c r="Q12" s="47">
        <v>99024.255816363657</v>
      </c>
      <c r="R12" s="47">
        <v>97972.405800696521</v>
      </c>
      <c r="S12" s="47">
        <v>96796.278051860689</v>
      </c>
      <c r="T12" s="47">
        <v>95531.76361232801</v>
      </c>
      <c r="U12" s="48">
        <v>94208.19092744212</v>
      </c>
      <c r="V12" s="47">
        <v>92849.389617890469</v>
      </c>
      <c r="W12" s="47">
        <v>91474.59032292632</v>
      </c>
      <c r="X12" s="47">
        <v>88182.181295820963</v>
      </c>
      <c r="Y12" s="47">
        <v>86924.444392200079</v>
      </c>
      <c r="Z12" s="47">
        <v>83965.522828835878</v>
      </c>
      <c r="AA12" s="47">
        <v>81206.112100448459</v>
      </c>
      <c r="AC12" s="52">
        <v>24000</v>
      </c>
      <c r="AD12" s="12">
        <f t="shared" si="1"/>
        <v>4.1628382442491523</v>
      </c>
      <c r="AE12" s="12">
        <f t="shared" si="2"/>
        <v>4.1260106590151526</v>
      </c>
      <c r="AF12" s="12">
        <f t="shared" si="3"/>
        <v>4.0821835750290214</v>
      </c>
      <c r="AG12" s="12">
        <f t="shared" si="4"/>
        <v>4.0331782521608623</v>
      </c>
      <c r="AH12" s="12">
        <f t="shared" si="5"/>
        <v>3.9804901505136669</v>
      </c>
      <c r="AI12" s="12">
        <f t="shared" si="6"/>
        <v>3.9253412886434216</v>
      </c>
      <c r="AJ12" s="12">
        <f t="shared" si="7"/>
        <v>3.8687245674121029</v>
      </c>
      <c r="AK12" s="12">
        <f t="shared" si="8"/>
        <v>3.8114412634552632</v>
      </c>
      <c r="AL12" s="12">
        <f t="shared" si="9"/>
        <v>3.6742575539925402</v>
      </c>
      <c r="AM12" s="12">
        <f t="shared" si="10"/>
        <v>3.6218518496750032</v>
      </c>
      <c r="AN12" s="12">
        <f t="shared" si="11"/>
        <v>3.4985634512014947</v>
      </c>
      <c r="AO12" s="12">
        <f t="shared" si="12"/>
        <v>3.3835880041853525</v>
      </c>
    </row>
    <row r="13" spans="1:41" x14ac:dyDescent="0.2">
      <c r="A13" s="52">
        <v>24500</v>
      </c>
      <c r="B13" s="13">
        <v>0.16</v>
      </c>
      <c r="C13" s="13">
        <v>0.17</v>
      </c>
      <c r="D13" s="8">
        <v>0.18</v>
      </c>
      <c r="E13" s="8">
        <v>0.19</v>
      </c>
      <c r="F13" s="8">
        <v>0.2</v>
      </c>
      <c r="G13" s="22">
        <v>0.21</v>
      </c>
      <c r="H13" s="8">
        <v>0.22</v>
      </c>
      <c r="I13" s="13">
        <v>0.23</v>
      </c>
      <c r="J13" s="13">
        <v>0.24</v>
      </c>
      <c r="K13" s="13">
        <v>0.245</v>
      </c>
      <c r="L13" s="13">
        <v>0.25</v>
      </c>
      <c r="M13" s="13">
        <v>0.26</v>
      </c>
      <c r="O13" s="52">
        <v>24500</v>
      </c>
      <c r="P13" s="47">
        <v>105279.52204810761</v>
      </c>
      <c r="Q13" s="47">
        <v>104150.5114836249</v>
      </c>
      <c r="R13" s="47">
        <v>102871.02609073133</v>
      </c>
      <c r="S13" s="47">
        <v>101483.48520977737</v>
      </c>
      <c r="T13" s="47">
        <v>100022.57301290752</v>
      </c>
      <c r="U13" s="48">
        <v>98516.49234180685</v>
      </c>
      <c r="V13" s="47">
        <v>96988.025201633645</v>
      </c>
      <c r="W13" s="47">
        <v>95455.428975868475</v>
      </c>
      <c r="X13" s="47">
        <v>93933.193119461459</v>
      </c>
      <c r="Y13" s="47">
        <v>90584.023865309195</v>
      </c>
      <c r="Z13" s="47">
        <v>87464.086280037372</v>
      </c>
      <c r="AA13" s="47">
        <v>86213.822346642788</v>
      </c>
      <c r="AC13" s="52">
        <v>24500</v>
      </c>
      <c r="AD13" s="12">
        <f t="shared" si="1"/>
        <v>4.2971233489023515</v>
      </c>
      <c r="AE13" s="12">
        <f t="shared" si="2"/>
        <v>4.2510412850459138</v>
      </c>
      <c r="AF13" s="12">
        <f t="shared" si="3"/>
        <v>4.1988173914584221</v>
      </c>
      <c r="AG13" s="12">
        <f t="shared" si="4"/>
        <v>4.1421830697868316</v>
      </c>
      <c r="AH13" s="12">
        <f t="shared" si="5"/>
        <v>4.0825540005268373</v>
      </c>
      <c r="AI13" s="12">
        <f t="shared" si="6"/>
        <v>4.0210813200737494</v>
      </c>
      <c r="AJ13" s="12">
        <f t="shared" si="7"/>
        <v>3.9586949061891286</v>
      </c>
      <c r="AK13" s="12">
        <f t="shared" si="8"/>
        <v>3.8961399581987131</v>
      </c>
      <c r="AL13" s="12">
        <f t="shared" si="9"/>
        <v>3.8340078824269983</v>
      </c>
      <c r="AM13" s="12">
        <f t="shared" si="10"/>
        <v>3.6973070965432324</v>
      </c>
      <c r="AN13" s="12">
        <f t="shared" si="11"/>
        <v>3.5699627053076477</v>
      </c>
      <c r="AO13" s="12">
        <f t="shared" si="12"/>
        <v>3.5189315243527668</v>
      </c>
    </row>
    <row r="14" spans="1:41" x14ac:dyDescent="0.2">
      <c r="A14" s="52">
        <v>25000</v>
      </c>
      <c r="B14" s="8">
        <v>0.16</v>
      </c>
      <c r="C14" s="8">
        <v>0.17</v>
      </c>
      <c r="D14" s="8">
        <v>0.18</v>
      </c>
      <c r="E14" s="8">
        <v>0.19</v>
      </c>
      <c r="F14" s="8">
        <v>0.20499999999999999</v>
      </c>
      <c r="G14" s="22">
        <v>0.215</v>
      </c>
      <c r="H14" s="8">
        <v>0.22500000000000001</v>
      </c>
      <c r="I14" s="8">
        <v>0.23499999999999999</v>
      </c>
      <c r="J14" s="8">
        <v>0.245</v>
      </c>
      <c r="K14" s="8">
        <v>0.255</v>
      </c>
      <c r="L14" s="8">
        <v>0.26</v>
      </c>
      <c r="M14" s="8">
        <v>0.26500000000000001</v>
      </c>
      <c r="O14" s="52">
        <v>25000</v>
      </c>
      <c r="P14" s="47">
        <v>107428.08372255877</v>
      </c>
      <c r="Q14" s="47">
        <v>106276.03212614787</v>
      </c>
      <c r="R14" s="47">
        <v>104970.43478646055</v>
      </c>
      <c r="S14" s="47">
        <v>103554.57674467078</v>
      </c>
      <c r="T14" s="47">
        <v>104615.44626350021</v>
      </c>
      <c r="U14" s="48">
        <v>102920.53378760192</v>
      </c>
      <c r="V14" s="47">
        <v>101216.63112415385</v>
      </c>
      <c r="W14" s="47">
        <v>99520.966323554094</v>
      </c>
      <c r="X14" s="47">
        <v>97847.076166105689</v>
      </c>
      <c r="Y14" s="47">
        <v>96205.439756992273</v>
      </c>
      <c r="Z14" s="47">
        <v>92819.030337998833</v>
      </c>
      <c r="AA14" s="47">
        <v>89665.082110911855</v>
      </c>
      <c r="AC14" s="52">
        <v>25000</v>
      </c>
      <c r="AD14" s="12">
        <f t="shared" si="1"/>
        <v>4.2971233489023506</v>
      </c>
      <c r="AE14" s="12">
        <f t="shared" si="2"/>
        <v>4.2510412850459147</v>
      </c>
      <c r="AF14" s="12">
        <f t="shared" si="3"/>
        <v>4.1988173914584221</v>
      </c>
      <c r="AG14" s="12">
        <f t="shared" si="4"/>
        <v>4.1421830697868307</v>
      </c>
      <c r="AH14" s="12">
        <f t="shared" si="5"/>
        <v>4.1846178505400085</v>
      </c>
      <c r="AI14" s="12">
        <f t="shared" si="6"/>
        <v>4.1168213515040764</v>
      </c>
      <c r="AJ14" s="12">
        <f t="shared" si="7"/>
        <v>4.0486652449661538</v>
      </c>
      <c r="AK14" s="12">
        <f t="shared" si="8"/>
        <v>3.9808386529421638</v>
      </c>
      <c r="AL14" s="12">
        <f t="shared" si="9"/>
        <v>3.9138830466442274</v>
      </c>
      <c r="AM14" s="12">
        <f t="shared" si="10"/>
        <v>3.8482175902796909</v>
      </c>
      <c r="AN14" s="12">
        <f t="shared" si="11"/>
        <v>3.7127612135199533</v>
      </c>
      <c r="AO14" s="12">
        <f t="shared" si="12"/>
        <v>3.5866032844364741</v>
      </c>
    </row>
    <row r="15" spans="1:41" x14ac:dyDescent="0.2">
      <c r="A15" s="52">
        <v>26000</v>
      </c>
      <c r="B15" s="13">
        <v>0.16500000000000001</v>
      </c>
      <c r="C15" s="13">
        <v>0.17500000000000002</v>
      </c>
      <c r="D15" s="8">
        <v>0.185</v>
      </c>
      <c r="E15" s="8">
        <v>0.19500000000000001</v>
      </c>
      <c r="F15" s="8">
        <v>0.21499999999999997</v>
      </c>
      <c r="G15" s="22">
        <v>0.22499999999999998</v>
      </c>
      <c r="H15" s="8">
        <v>0.23499999999999999</v>
      </c>
      <c r="I15" s="13">
        <v>0.245</v>
      </c>
      <c r="J15" s="13">
        <v>0.255</v>
      </c>
      <c r="K15" s="13">
        <v>0.26500000000000001</v>
      </c>
      <c r="L15" s="13">
        <v>0.27500000000000002</v>
      </c>
      <c r="M15" s="13">
        <v>0.28000000000000003</v>
      </c>
      <c r="O15" s="52">
        <v>26000</v>
      </c>
      <c r="P15" s="47">
        <v>115216.61979244428</v>
      </c>
      <c r="Q15" s="47">
        <v>113777.8696879936</v>
      </c>
      <c r="R15" s="47">
        <v>112201.73140508338</v>
      </c>
      <c r="S15" s="47">
        <v>110530.88507273281</v>
      </c>
      <c r="T15" s="47">
        <v>114107.3843147251</v>
      </c>
      <c r="U15" s="48">
        <v>112015.836773483</v>
      </c>
      <c r="V15" s="47">
        <v>109943.75398552534</v>
      </c>
      <c r="W15" s="47">
        <v>107906.13710315568</v>
      </c>
      <c r="X15" s="47">
        <v>105914.46775204584</v>
      </c>
      <c r="Y15" s="47">
        <v>103977.33018441989</v>
      </c>
      <c r="Z15" s="47">
        <v>102100.93337179873</v>
      </c>
      <c r="AA15" s="47">
        <v>98530.08268187748</v>
      </c>
      <c r="AC15" s="52">
        <v>26000</v>
      </c>
      <c r="AD15" s="12">
        <f t="shared" si="1"/>
        <v>4.4314084535555489</v>
      </c>
      <c r="AE15" s="12">
        <f t="shared" si="2"/>
        <v>4.3760719110766768</v>
      </c>
      <c r="AF15" s="12">
        <f t="shared" si="3"/>
        <v>4.315451207887822</v>
      </c>
      <c r="AG15" s="12">
        <f t="shared" si="4"/>
        <v>4.2511878874128</v>
      </c>
      <c r="AH15" s="12">
        <f t="shared" si="5"/>
        <v>4.38874555056635</v>
      </c>
      <c r="AI15" s="12">
        <f t="shared" si="6"/>
        <v>4.3083014143647302</v>
      </c>
      <c r="AJ15" s="12">
        <f t="shared" si="7"/>
        <v>4.2286059225202051</v>
      </c>
      <c r="AK15" s="12">
        <f t="shared" si="8"/>
        <v>4.1502360424290643</v>
      </c>
      <c r="AL15" s="12">
        <f t="shared" si="9"/>
        <v>4.0736333750786864</v>
      </c>
      <c r="AM15" s="12">
        <f t="shared" si="10"/>
        <v>3.9991280840161494</v>
      </c>
      <c r="AN15" s="12">
        <f t="shared" si="11"/>
        <v>3.9269589758384127</v>
      </c>
      <c r="AO15" s="12">
        <f t="shared" si="12"/>
        <v>3.7896185646875953</v>
      </c>
    </row>
    <row r="16" spans="1:41" x14ac:dyDescent="0.2">
      <c r="A16" s="52">
        <v>27000</v>
      </c>
      <c r="B16" s="8">
        <v>0.17</v>
      </c>
      <c r="C16" s="8">
        <v>0.18</v>
      </c>
      <c r="D16" s="8">
        <v>0.19</v>
      </c>
      <c r="E16" s="8">
        <v>0.2</v>
      </c>
      <c r="F16" s="8">
        <v>0.21999999999999997</v>
      </c>
      <c r="G16" s="22">
        <v>0.22999999999999998</v>
      </c>
      <c r="H16" s="8">
        <v>0.24</v>
      </c>
      <c r="I16" s="8">
        <v>0.25</v>
      </c>
      <c r="J16" s="8">
        <v>0.26</v>
      </c>
      <c r="K16" s="8">
        <v>0.27</v>
      </c>
      <c r="L16" s="8">
        <v>0.28000000000000003</v>
      </c>
      <c r="M16" s="8">
        <v>0.28999999999999998</v>
      </c>
      <c r="O16" s="52">
        <v>27000</v>
      </c>
      <c r="P16" s="47">
        <v>123273.72607163619</v>
      </c>
      <c r="Q16" s="47">
        <v>121529.76850190085</v>
      </c>
      <c r="R16" s="47">
        <v>119666.29565656502</v>
      </c>
      <c r="S16" s="47">
        <v>117725.20303604679</v>
      </c>
      <c r="T16" s="47">
        <v>121251.85381564707</v>
      </c>
      <c r="U16" s="48">
        <v>118909.11903646655</v>
      </c>
      <c r="V16" s="47">
        <v>116601.55905502524</v>
      </c>
      <c r="W16" s="47">
        <v>114343.23790365789</v>
      </c>
      <c r="X16" s="47">
        <v>112144.7305609897</v>
      </c>
      <c r="Y16" s="47">
        <v>110013.74993387825</v>
      </c>
      <c r="Z16" s="47">
        <v>107955.6722085033</v>
      </c>
      <c r="AA16" s="47">
        <v>105973.97629108523</v>
      </c>
      <c r="AC16" s="52">
        <v>27000</v>
      </c>
      <c r="AD16" s="12">
        <f t="shared" si="1"/>
        <v>4.5656935582087481</v>
      </c>
      <c r="AE16" s="12">
        <f t="shared" si="2"/>
        <v>4.5011025371074389</v>
      </c>
      <c r="AF16" s="12">
        <f t="shared" si="3"/>
        <v>4.4320850243172227</v>
      </c>
      <c r="AG16" s="12">
        <f t="shared" si="4"/>
        <v>4.3601927050387701</v>
      </c>
      <c r="AH16" s="12">
        <f t="shared" si="5"/>
        <v>4.4908094005795212</v>
      </c>
      <c r="AI16" s="12">
        <f t="shared" si="6"/>
        <v>4.4040414457950572</v>
      </c>
      <c r="AJ16" s="12">
        <f t="shared" si="7"/>
        <v>4.3185762612972312</v>
      </c>
      <c r="AK16" s="12">
        <f t="shared" si="8"/>
        <v>4.2349347371725141</v>
      </c>
      <c r="AL16" s="12">
        <f t="shared" si="9"/>
        <v>4.153508539295915</v>
      </c>
      <c r="AM16" s="12">
        <f t="shared" si="10"/>
        <v>4.07458333088438</v>
      </c>
      <c r="AN16" s="12">
        <f t="shared" si="11"/>
        <v>3.9983582299445666</v>
      </c>
      <c r="AO16" s="12">
        <f t="shared" si="12"/>
        <v>3.9249620848550086</v>
      </c>
    </row>
    <row r="17" spans="1:41" x14ac:dyDescent="0.2">
      <c r="A17" s="52">
        <v>28000</v>
      </c>
      <c r="B17" s="13">
        <v>0.17</v>
      </c>
      <c r="C17" s="13">
        <v>0.18</v>
      </c>
      <c r="D17" s="8">
        <v>0.19</v>
      </c>
      <c r="E17" s="8">
        <v>0.2</v>
      </c>
      <c r="F17" s="8">
        <v>0.21999999999999997</v>
      </c>
      <c r="G17" s="22">
        <v>0.23</v>
      </c>
      <c r="H17" s="8">
        <v>0.245</v>
      </c>
      <c r="I17" s="13">
        <v>0.255</v>
      </c>
      <c r="J17" s="13">
        <v>0.26500000000000001</v>
      </c>
      <c r="K17" s="13">
        <v>0.27500000000000002</v>
      </c>
      <c r="L17" s="13">
        <v>0.28499999999999998</v>
      </c>
      <c r="M17" s="13">
        <v>0.29499999999999998</v>
      </c>
      <c r="O17" s="52">
        <v>28000</v>
      </c>
      <c r="P17" s="47">
        <v>127839.41962984495</v>
      </c>
      <c r="Q17" s="47">
        <v>126030.87103900829</v>
      </c>
      <c r="R17" s="47">
        <v>124098.38068088224</v>
      </c>
      <c r="S17" s="47">
        <v>122085.39574108557</v>
      </c>
      <c r="T17" s="47">
        <v>125742.66321622659</v>
      </c>
      <c r="U17" s="48">
        <v>123313.16048226164</v>
      </c>
      <c r="V17" s="47">
        <v>123439.30480207918</v>
      </c>
      <c r="W17" s="47">
        <v>120949.73609364702</v>
      </c>
      <c r="X17" s="47">
        <v>118534.74369836804</v>
      </c>
      <c r="Y17" s="47">
        <v>116201.08017707305</v>
      </c>
      <c r="Z17" s="47">
        <v>113953.20955342011</v>
      </c>
      <c r="AA17" s="47">
        <v>111793.74765828406</v>
      </c>
      <c r="AC17" s="52">
        <v>28000</v>
      </c>
      <c r="AD17" s="12">
        <f t="shared" si="1"/>
        <v>4.5656935582087481</v>
      </c>
      <c r="AE17" s="12">
        <f t="shared" si="2"/>
        <v>4.5011025371074389</v>
      </c>
      <c r="AF17" s="12">
        <f t="shared" si="3"/>
        <v>4.4320850243172227</v>
      </c>
      <c r="AG17" s="12">
        <f t="shared" si="4"/>
        <v>4.3601927050387701</v>
      </c>
      <c r="AH17" s="12">
        <f t="shared" si="5"/>
        <v>4.4908094005795212</v>
      </c>
      <c r="AI17" s="12">
        <f t="shared" si="6"/>
        <v>4.4040414457950581</v>
      </c>
      <c r="AJ17" s="12">
        <f t="shared" si="7"/>
        <v>4.4085466000742564</v>
      </c>
      <c r="AK17" s="12">
        <f t="shared" si="8"/>
        <v>4.3196334319159648</v>
      </c>
      <c r="AL17" s="12">
        <f t="shared" si="9"/>
        <v>4.2333837035131445</v>
      </c>
      <c r="AM17" s="12">
        <f t="shared" si="10"/>
        <v>4.1500385777526088</v>
      </c>
      <c r="AN17" s="12">
        <f t="shared" si="11"/>
        <v>4.0697574840507178</v>
      </c>
      <c r="AO17" s="12">
        <f t="shared" si="12"/>
        <v>3.9926338449387164</v>
      </c>
    </row>
    <row r="18" spans="1:41" x14ac:dyDescent="0.2">
      <c r="A18" s="52">
        <v>29000</v>
      </c>
      <c r="B18" s="8">
        <v>0.17</v>
      </c>
      <c r="C18" s="8">
        <v>0.18</v>
      </c>
      <c r="D18" s="8">
        <v>0.19</v>
      </c>
      <c r="E18" s="8">
        <v>0.2</v>
      </c>
      <c r="F18" s="8">
        <v>0.21999999999999997</v>
      </c>
      <c r="G18" s="22">
        <v>0.23</v>
      </c>
      <c r="H18" s="8">
        <v>0.245</v>
      </c>
      <c r="I18" s="8">
        <v>0.255</v>
      </c>
      <c r="J18" s="8">
        <v>0.26500000000000001</v>
      </c>
      <c r="K18" s="8">
        <v>0.27500000000000002</v>
      </c>
      <c r="L18" s="8">
        <v>0.28499999999999998</v>
      </c>
      <c r="M18" s="8">
        <v>0.29499999999999998</v>
      </c>
      <c r="O18" s="52">
        <v>29000</v>
      </c>
      <c r="P18" s="47">
        <v>132405.11318805369</v>
      </c>
      <c r="Q18" s="47">
        <v>130531.97357611572</v>
      </c>
      <c r="R18" s="47">
        <v>128530.46570519947</v>
      </c>
      <c r="S18" s="47">
        <v>126445.58844612433</v>
      </c>
      <c r="T18" s="47">
        <v>130233.47261680612</v>
      </c>
      <c r="U18" s="48">
        <v>127717.2019280567</v>
      </c>
      <c r="V18" s="47">
        <v>127847.85140215345</v>
      </c>
      <c r="W18" s="47">
        <v>125269.36952556299</v>
      </c>
      <c r="X18" s="47">
        <v>122768.12740188118</v>
      </c>
      <c r="Y18" s="47">
        <v>120351.11875482564</v>
      </c>
      <c r="Z18" s="47">
        <v>118022.96703747084</v>
      </c>
      <c r="AA18" s="47">
        <v>115786.38150322276</v>
      </c>
      <c r="AC18" s="52">
        <v>29000</v>
      </c>
      <c r="AD18" s="12">
        <f t="shared" si="1"/>
        <v>4.5656935582087481</v>
      </c>
      <c r="AE18" s="12">
        <f t="shared" si="2"/>
        <v>4.5011025371074389</v>
      </c>
      <c r="AF18" s="12">
        <f t="shared" si="3"/>
        <v>4.4320850243172236</v>
      </c>
      <c r="AG18" s="12">
        <f t="shared" si="4"/>
        <v>4.3601927050387701</v>
      </c>
      <c r="AH18" s="12">
        <f t="shared" si="5"/>
        <v>4.4908094005795212</v>
      </c>
      <c r="AI18" s="12">
        <f t="shared" si="6"/>
        <v>4.404041445795059</v>
      </c>
      <c r="AJ18" s="12">
        <f t="shared" si="7"/>
        <v>4.4085466000742572</v>
      </c>
      <c r="AK18" s="12">
        <f t="shared" si="8"/>
        <v>4.3196334319159648</v>
      </c>
      <c r="AL18" s="12">
        <f t="shared" si="9"/>
        <v>4.2333837035131445</v>
      </c>
      <c r="AM18" s="12">
        <f t="shared" si="10"/>
        <v>4.1500385777526088</v>
      </c>
      <c r="AN18" s="12">
        <f t="shared" si="11"/>
        <v>4.0697574840507187</v>
      </c>
      <c r="AO18" s="12">
        <f t="shared" si="12"/>
        <v>3.992633844938716</v>
      </c>
    </row>
    <row r="19" spans="1:41" x14ac:dyDescent="0.2">
      <c r="A19" s="52">
        <v>30000</v>
      </c>
      <c r="B19" s="13">
        <v>0.17</v>
      </c>
      <c r="C19" s="13">
        <v>0.18</v>
      </c>
      <c r="D19" s="8">
        <v>0.19</v>
      </c>
      <c r="E19" s="8">
        <v>0.2</v>
      </c>
      <c r="F19" s="8">
        <v>0.21999999999999997</v>
      </c>
      <c r="G19" s="22">
        <v>0.23</v>
      </c>
      <c r="H19" s="8">
        <v>0.245</v>
      </c>
      <c r="I19" s="13">
        <v>0.255</v>
      </c>
      <c r="J19" s="13">
        <v>0.26500000000000001</v>
      </c>
      <c r="K19" s="13">
        <v>0.27500000000000002</v>
      </c>
      <c r="L19" s="13">
        <v>0.28499999999999998</v>
      </c>
      <c r="M19" s="13">
        <v>0.29499999999999998</v>
      </c>
      <c r="O19" s="52">
        <v>30000</v>
      </c>
      <c r="P19" s="47">
        <v>136970.80674626245</v>
      </c>
      <c r="Q19" s="47">
        <v>135033.07611322316</v>
      </c>
      <c r="R19" s="47">
        <v>132962.55072951669</v>
      </c>
      <c r="S19" s="47">
        <v>130805.7811511631</v>
      </c>
      <c r="T19" s="47">
        <v>134724.28201738562</v>
      </c>
      <c r="U19" s="48">
        <v>132121.24337385176</v>
      </c>
      <c r="V19" s="47">
        <v>132256.39800222768</v>
      </c>
      <c r="W19" s="47">
        <v>129589.00295747895</v>
      </c>
      <c r="X19" s="47">
        <v>127001.51110539433</v>
      </c>
      <c r="Y19" s="47">
        <v>124501.15733257824</v>
      </c>
      <c r="Z19" s="47">
        <v>122092.72452152155</v>
      </c>
      <c r="AA19" s="47">
        <v>119779.01534816148</v>
      </c>
      <c r="AC19" s="52">
        <v>30000</v>
      </c>
      <c r="AD19" s="12">
        <f t="shared" si="1"/>
        <v>4.5656935582087481</v>
      </c>
      <c r="AE19" s="12">
        <f t="shared" si="2"/>
        <v>4.5011025371074389</v>
      </c>
      <c r="AF19" s="12">
        <f t="shared" si="3"/>
        <v>4.4320850243172227</v>
      </c>
      <c r="AG19" s="12">
        <f t="shared" si="4"/>
        <v>4.3601927050387701</v>
      </c>
      <c r="AH19" s="12">
        <f t="shared" si="5"/>
        <v>4.4908094005795203</v>
      </c>
      <c r="AI19" s="12">
        <f t="shared" si="6"/>
        <v>4.404041445795059</v>
      </c>
      <c r="AJ19" s="12">
        <f t="shared" si="7"/>
        <v>4.4085466000742564</v>
      </c>
      <c r="AK19" s="12">
        <f t="shared" si="8"/>
        <v>4.3196334319159648</v>
      </c>
      <c r="AL19" s="12">
        <f t="shared" si="9"/>
        <v>4.2333837035131445</v>
      </c>
      <c r="AM19" s="12">
        <f t="shared" si="10"/>
        <v>4.1500385777526079</v>
      </c>
      <c r="AN19" s="12">
        <f t="shared" si="11"/>
        <v>4.0697574840507187</v>
      </c>
      <c r="AO19" s="12">
        <f t="shared" si="12"/>
        <v>3.992633844938716</v>
      </c>
    </row>
    <row r="20" spans="1:41" x14ac:dyDescent="0.2">
      <c r="A20" s="52">
        <v>31000</v>
      </c>
      <c r="B20" s="8">
        <v>0.17</v>
      </c>
      <c r="C20" s="8">
        <v>0.18</v>
      </c>
      <c r="D20" s="8">
        <v>0.19</v>
      </c>
      <c r="E20" s="8">
        <v>0.2</v>
      </c>
      <c r="F20" s="8">
        <v>0.21999999999999997</v>
      </c>
      <c r="G20" s="22">
        <v>0.23</v>
      </c>
      <c r="H20" s="8">
        <v>0.245</v>
      </c>
      <c r="I20" s="8">
        <v>0.255</v>
      </c>
      <c r="J20" s="8">
        <v>0.26500000000000001</v>
      </c>
      <c r="K20" s="8">
        <v>0.27500000000000002</v>
      </c>
      <c r="L20" s="8">
        <v>0.28499999999999998</v>
      </c>
      <c r="M20" s="8">
        <v>0.29499999999999998</v>
      </c>
      <c r="O20" s="52">
        <v>31000</v>
      </c>
      <c r="P20" s="47">
        <v>141536.50030447121</v>
      </c>
      <c r="Q20" s="47">
        <v>139534.17865033061</v>
      </c>
      <c r="R20" s="47">
        <v>137394.63575383392</v>
      </c>
      <c r="S20" s="47">
        <v>135165.97385620186</v>
      </c>
      <c r="T20" s="47">
        <v>139215.09141796516</v>
      </c>
      <c r="U20" s="48">
        <v>136525.2848196468</v>
      </c>
      <c r="V20" s="47">
        <v>136664.94460230196</v>
      </c>
      <c r="W20" s="47">
        <v>133908.63638939493</v>
      </c>
      <c r="X20" s="47">
        <v>131234.89480890747</v>
      </c>
      <c r="Y20" s="47">
        <v>128651.19591033085</v>
      </c>
      <c r="Z20" s="47">
        <v>126162.48200557228</v>
      </c>
      <c r="AA20" s="47">
        <v>123771.64919310021</v>
      </c>
      <c r="AC20" s="52">
        <v>31000</v>
      </c>
      <c r="AD20" s="12">
        <f t="shared" si="1"/>
        <v>4.565693558208749</v>
      </c>
      <c r="AE20" s="12">
        <f t="shared" si="2"/>
        <v>4.5011025371074389</v>
      </c>
      <c r="AF20" s="12">
        <f t="shared" si="3"/>
        <v>4.4320850243172236</v>
      </c>
      <c r="AG20" s="12">
        <f t="shared" si="4"/>
        <v>4.3601927050387701</v>
      </c>
      <c r="AH20" s="12">
        <f t="shared" si="5"/>
        <v>4.4908094005795212</v>
      </c>
      <c r="AI20" s="12">
        <f t="shared" si="6"/>
        <v>4.4040414457950581</v>
      </c>
      <c r="AJ20" s="12">
        <f t="shared" si="7"/>
        <v>4.4085466000742564</v>
      </c>
      <c r="AK20" s="12">
        <f t="shared" si="8"/>
        <v>4.3196334319159657</v>
      </c>
      <c r="AL20" s="12">
        <f t="shared" si="9"/>
        <v>4.2333837035131445</v>
      </c>
      <c r="AM20" s="12">
        <f t="shared" si="10"/>
        <v>4.1500385777526079</v>
      </c>
      <c r="AN20" s="12">
        <f t="shared" si="11"/>
        <v>4.0697574840507187</v>
      </c>
      <c r="AO20" s="12">
        <f t="shared" si="12"/>
        <v>3.9926338449387164</v>
      </c>
    </row>
    <row r="21" spans="1:41" x14ac:dyDescent="0.2">
      <c r="A21" s="52">
        <v>32000</v>
      </c>
      <c r="B21" s="13">
        <v>0.17</v>
      </c>
      <c r="C21" s="13">
        <v>0.18</v>
      </c>
      <c r="D21" s="8">
        <v>0.19</v>
      </c>
      <c r="E21" s="8">
        <v>0.2</v>
      </c>
      <c r="F21" s="8">
        <v>0.21999999999999997</v>
      </c>
      <c r="G21" s="22">
        <v>0.23</v>
      </c>
      <c r="H21" s="8">
        <v>0.245</v>
      </c>
      <c r="I21" s="13">
        <v>0.255</v>
      </c>
      <c r="J21" s="13">
        <v>0.26500000000000001</v>
      </c>
      <c r="K21" s="13">
        <v>0.27500000000000002</v>
      </c>
      <c r="L21" s="13">
        <v>0.28499999999999998</v>
      </c>
      <c r="M21" s="13">
        <v>0.29499999999999998</v>
      </c>
      <c r="O21" s="52">
        <v>32000</v>
      </c>
      <c r="P21" s="47">
        <v>146102.19386267994</v>
      </c>
      <c r="Q21" s="47">
        <v>144035.28118743806</v>
      </c>
      <c r="R21" s="47">
        <v>141826.72077815115</v>
      </c>
      <c r="S21" s="47">
        <v>139526.16656124065</v>
      </c>
      <c r="T21" s="47">
        <v>143705.90081854467</v>
      </c>
      <c r="U21" s="48">
        <v>140929.32626544189</v>
      </c>
      <c r="V21" s="47">
        <v>141073.4912023762</v>
      </c>
      <c r="W21" s="47">
        <v>138228.26982131088</v>
      </c>
      <c r="X21" s="47">
        <v>135468.2785124206</v>
      </c>
      <c r="Y21" s="47">
        <v>132801.23448808346</v>
      </c>
      <c r="Z21" s="47">
        <v>130232.239489623</v>
      </c>
      <c r="AA21" s="47">
        <v>127764.28303803891</v>
      </c>
      <c r="AC21" s="52">
        <v>32000</v>
      </c>
      <c r="AD21" s="12">
        <f t="shared" si="1"/>
        <v>4.5656935582087481</v>
      </c>
      <c r="AE21" s="12">
        <f t="shared" si="2"/>
        <v>4.5011025371074389</v>
      </c>
      <c r="AF21" s="12">
        <f t="shared" si="3"/>
        <v>4.4320850243172236</v>
      </c>
      <c r="AG21" s="12">
        <f t="shared" si="4"/>
        <v>4.3601927050387701</v>
      </c>
      <c r="AH21" s="12">
        <f t="shared" si="5"/>
        <v>4.4908094005795212</v>
      </c>
      <c r="AI21" s="12">
        <f t="shared" si="6"/>
        <v>4.404041445795059</v>
      </c>
      <c r="AJ21" s="12">
        <f t="shared" si="7"/>
        <v>4.4085466000742564</v>
      </c>
      <c r="AK21" s="12">
        <f t="shared" si="8"/>
        <v>4.3196334319159648</v>
      </c>
      <c r="AL21" s="12">
        <f t="shared" si="9"/>
        <v>4.2333837035131436</v>
      </c>
      <c r="AM21" s="12">
        <f t="shared" si="10"/>
        <v>4.1500385777526079</v>
      </c>
      <c r="AN21" s="12">
        <f t="shared" si="11"/>
        <v>4.0697574840507187</v>
      </c>
      <c r="AO21" s="12">
        <f t="shared" si="12"/>
        <v>3.992633844938716</v>
      </c>
    </row>
    <row r="22" spans="1:41" x14ac:dyDescent="0.2">
      <c r="A22" s="52">
        <v>33000</v>
      </c>
      <c r="B22" s="8">
        <v>0.17499999999999999</v>
      </c>
      <c r="C22" s="8">
        <v>0.185</v>
      </c>
      <c r="D22" s="8">
        <v>0.19500000000000001</v>
      </c>
      <c r="E22" s="8">
        <v>0.20499999999999999</v>
      </c>
      <c r="F22" s="8">
        <v>0.22</v>
      </c>
      <c r="G22" s="22">
        <v>0.23</v>
      </c>
      <c r="H22" s="8">
        <v>0.245</v>
      </c>
      <c r="I22" s="8">
        <v>0.255</v>
      </c>
      <c r="J22" s="8">
        <v>0.26500000000000001</v>
      </c>
      <c r="K22" s="8">
        <v>0.27500000000000002</v>
      </c>
      <c r="L22" s="8">
        <v>0.28499999999999998</v>
      </c>
      <c r="M22" s="8">
        <v>0.29499999999999998</v>
      </c>
      <c r="O22" s="52">
        <v>33000</v>
      </c>
      <c r="P22" s="47">
        <v>155099.29587444424</v>
      </c>
      <c r="Q22" s="47">
        <v>152662.39438356063</v>
      </c>
      <c r="R22" s="47">
        <v>150107.72174463858</v>
      </c>
      <c r="S22" s="47">
        <v>147483.51824793639</v>
      </c>
      <c r="T22" s="47">
        <v>148196.71021912422</v>
      </c>
      <c r="U22" s="48">
        <v>145333.36771123693</v>
      </c>
      <c r="V22" s="47">
        <v>145482.03780245048</v>
      </c>
      <c r="W22" s="47">
        <v>142547.90325322686</v>
      </c>
      <c r="X22" s="47">
        <v>139701.66221593376</v>
      </c>
      <c r="Y22" s="47">
        <v>136951.27306583608</v>
      </c>
      <c r="Z22" s="47">
        <v>134301.99697367373</v>
      </c>
      <c r="AA22" s="47">
        <v>131756.91688297762</v>
      </c>
      <c r="AC22" s="52">
        <v>33000</v>
      </c>
      <c r="AD22" s="12">
        <f t="shared" si="1"/>
        <v>4.6999786628619464</v>
      </c>
      <c r="AE22" s="12">
        <f t="shared" si="2"/>
        <v>4.626133163138201</v>
      </c>
      <c r="AF22" s="12">
        <f t="shared" si="3"/>
        <v>4.5487188407466235</v>
      </c>
      <c r="AG22" s="12">
        <f t="shared" si="4"/>
        <v>4.4691975226647394</v>
      </c>
      <c r="AH22" s="12">
        <f t="shared" si="5"/>
        <v>4.490809400579522</v>
      </c>
      <c r="AI22" s="12">
        <f t="shared" si="6"/>
        <v>4.404041445795059</v>
      </c>
      <c r="AJ22" s="12">
        <f t="shared" si="7"/>
        <v>4.4085466000742572</v>
      </c>
      <c r="AK22" s="12">
        <f t="shared" si="8"/>
        <v>4.3196334319159657</v>
      </c>
      <c r="AL22" s="12">
        <f t="shared" si="9"/>
        <v>4.2333837035131445</v>
      </c>
      <c r="AM22" s="12">
        <f t="shared" si="10"/>
        <v>4.1500385777526088</v>
      </c>
      <c r="AN22" s="12">
        <f t="shared" si="11"/>
        <v>4.0697574840507187</v>
      </c>
      <c r="AO22" s="12">
        <f t="shared" si="12"/>
        <v>3.9926338449387155</v>
      </c>
    </row>
    <row r="23" spans="1:41" x14ac:dyDescent="0.2">
      <c r="A23" s="52">
        <v>34000</v>
      </c>
      <c r="B23" s="13">
        <v>0.17499999999999999</v>
      </c>
      <c r="C23" s="13">
        <v>0.185</v>
      </c>
      <c r="D23" s="8">
        <v>0.19500000000000001</v>
      </c>
      <c r="E23" s="8">
        <v>0.20499999999999999</v>
      </c>
      <c r="F23" s="8">
        <v>0.22</v>
      </c>
      <c r="G23" s="22">
        <v>0.23</v>
      </c>
      <c r="H23" s="8">
        <v>0.245</v>
      </c>
      <c r="I23" s="13">
        <v>0.255</v>
      </c>
      <c r="J23" s="13">
        <v>0.26500000000000001</v>
      </c>
      <c r="K23" s="13">
        <v>0.27500000000000002</v>
      </c>
      <c r="L23" s="13">
        <v>0.28499999999999998</v>
      </c>
      <c r="M23" s="13">
        <v>0.29499999999999998</v>
      </c>
      <c r="O23" s="52">
        <v>34000</v>
      </c>
      <c r="P23" s="47">
        <v>159799.27453730616</v>
      </c>
      <c r="Q23" s="47">
        <v>157288.52754669881</v>
      </c>
      <c r="R23" s="47">
        <v>154656.44058538522</v>
      </c>
      <c r="S23" s="47">
        <v>151952.71577060115</v>
      </c>
      <c r="T23" s="47">
        <v>152687.51961970376</v>
      </c>
      <c r="U23" s="48">
        <v>149737.40915703197</v>
      </c>
      <c r="V23" s="47">
        <v>149890.58440252472</v>
      </c>
      <c r="W23" s="47">
        <v>146867.53668514281</v>
      </c>
      <c r="X23" s="47">
        <v>143935.04591944691</v>
      </c>
      <c r="Y23" s="47">
        <v>141101.31164358868</v>
      </c>
      <c r="Z23" s="47">
        <v>138371.75445772443</v>
      </c>
      <c r="AA23" s="47">
        <v>135749.55072791636</v>
      </c>
      <c r="AC23" s="52">
        <v>34000</v>
      </c>
      <c r="AD23" s="12">
        <f t="shared" si="1"/>
        <v>4.6999786628619455</v>
      </c>
      <c r="AE23" s="12">
        <f t="shared" si="2"/>
        <v>4.6261331631382001</v>
      </c>
      <c r="AF23" s="12">
        <f t="shared" si="3"/>
        <v>4.5487188407466244</v>
      </c>
      <c r="AG23" s="12">
        <f t="shared" si="4"/>
        <v>4.4691975226647394</v>
      </c>
      <c r="AH23" s="12">
        <f t="shared" si="5"/>
        <v>4.490809400579522</v>
      </c>
      <c r="AI23" s="12">
        <f t="shared" si="6"/>
        <v>4.4040414457950581</v>
      </c>
      <c r="AJ23" s="12">
        <f t="shared" si="7"/>
        <v>4.4085466000742564</v>
      </c>
      <c r="AK23" s="12">
        <f t="shared" si="8"/>
        <v>4.3196334319159648</v>
      </c>
      <c r="AL23" s="12">
        <f t="shared" si="9"/>
        <v>4.2333837035131445</v>
      </c>
      <c r="AM23" s="12">
        <f t="shared" si="10"/>
        <v>4.1500385777526079</v>
      </c>
      <c r="AN23" s="12">
        <f t="shared" si="11"/>
        <v>4.0697574840507187</v>
      </c>
      <c r="AO23" s="12">
        <f t="shared" si="12"/>
        <v>3.9926338449387164</v>
      </c>
    </row>
    <row r="24" spans="1:41" x14ac:dyDescent="0.2">
      <c r="A24" s="52">
        <v>35000</v>
      </c>
      <c r="B24" s="8">
        <v>0.17499999999999999</v>
      </c>
      <c r="C24" s="8">
        <v>0.185</v>
      </c>
      <c r="D24" s="8">
        <v>0.19500000000000001</v>
      </c>
      <c r="E24" s="8">
        <v>0.20499999999999999</v>
      </c>
      <c r="F24" s="8">
        <v>0.22</v>
      </c>
      <c r="G24" s="22">
        <v>0.23</v>
      </c>
      <c r="H24" s="8">
        <v>0.245</v>
      </c>
      <c r="I24" s="8">
        <v>0.255</v>
      </c>
      <c r="J24" s="8">
        <v>0.26500000000000001</v>
      </c>
      <c r="K24" s="8">
        <v>0.27500000000000002</v>
      </c>
      <c r="L24" s="8">
        <v>0.28499999999999998</v>
      </c>
      <c r="M24" s="8">
        <v>0.29499999999999998</v>
      </c>
      <c r="O24" s="52">
        <v>35000</v>
      </c>
      <c r="P24" s="47">
        <v>164499.25320016814</v>
      </c>
      <c r="Q24" s="47">
        <v>161914.66070983704</v>
      </c>
      <c r="R24" s="47">
        <v>159205.15942613184</v>
      </c>
      <c r="S24" s="47">
        <v>156421.91329326585</v>
      </c>
      <c r="T24" s="47">
        <v>157178.32902028324</v>
      </c>
      <c r="U24" s="48">
        <v>154141.45060282707</v>
      </c>
      <c r="V24" s="47">
        <v>154299.131002599</v>
      </c>
      <c r="W24" s="47">
        <v>151187.17011705879</v>
      </c>
      <c r="X24" s="47">
        <v>148168.42962296004</v>
      </c>
      <c r="Y24" s="47">
        <v>145251.3502213413</v>
      </c>
      <c r="Z24" s="47">
        <v>142441.51194177516</v>
      </c>
      <c r="AA24" s="47">
        <v>139742.18457285507</v>
      </c>
      <c r="AC24" s="52">
        <v>35000</v>
      </c>
      <c r="AD24" s="12">
        <f t="shared" si="1"/>
        <v>4.6999786628619464</v>
      </c>
      <c r="AE24" s="12">
        <f t="shared" si="2"/>
        <v>4.626133163138201</v>
      </c>
      <c r="AF24" s="12">
        <f t="shared" si="3"/>
        <v>4.5487188407466244</v>
      </c>
      <c r="AG24" s="12">
        <f t="shared" si="4"/>
        <v>4.4691975226647385</v>
      </c>
      <c r="AH24" s="12">
        <f t="shared" si="5"/>
        <v>4.4908094005795212</v>
      </c>
      <c r="AI24" s="12">
        <f t="shared" si="6"/>
        <v>4.404041445795059</v>
      </c>
      <c r="AJ24" s="12">
        <f t="shared" si="7"/>
        <v>4.4085466000742572</v>
      </c>
      <c r="AK24" s="12">
        <f t="shared" si="8"/>
        <v>4.3196334319159657</v>
      </c>
      <c r="AL24" s="12">
        <f t="shared" si="9"/>
        <v>4.2333837035131445</v>
      </c>
      <c r="AM24" s="12">
        <f t="shared" si="10"/>
        <v>4.1500385777526088</v>
      </c>
      <c r="AN24" s="12">
        <f t="shared" si="11"/>
        <v>4.0697574840507187</v>
      </c>
      <c r="AO24" s="12">
        <f t="shared" si="12"/>
        <v>3.9926338449387164</v>
      </c>
    </row>
    <row r="25" spans="1:41" x14ac:dyDescent="0.2">
      <c r="A25" s="52">
        <v>36000</v>
      </c>
      <c r="B25" s="13">
        <v>0.17499999999999999</v>
      </c>
      <c r="C25" s="13">
        <v>0.185</v>
      </c>
      <c r="D25" s="8">
        <v>0.19500000000000001</v>
      </c>
      <c r="E25" s="8">
        <v>0.20499999999999999</v>
      </c>
      <c r="F25" s="8">
        <v>0.22</v>
      </c>
      <c r="G25" s="22">
        <v>0.23</v>
      </c>
      <c r="H25" s="8">
        <v>0.245</v>
      </c>
      <c r="I25" s="13">
        <v>0.255</v>
      </c>
      <c r="J25" s="13">
        <v>0.26500000000000001</v>
      </c>
      <c r="K25" s="13">
        <v>0.27500000000000002</v>
      </c>
      <c r="L25" s="13">
        <v>0.28499999999999998</v>
      </c>
      <c r="M25" s="13">
        <v>0.29499999999999998</v>
      </c>
      <c r="O25" s="52">
        <v>36000</v>
      </c>
      <c r="P25" s="47">
        <v>169199.23186303009</v>
      </c>
      <c r="Q25" s="47">
        <v>166540.79387297525</v>
      </c>
      <c r="R25" s="47">
        <v>163753.87826687846</v>
      </c>
      <c r="S25" s="47">
        <v>160891.11081593062</v>
      </c>
      <c r="T25" s="47">
        <v>161669.13842086279</v>
      </c>
      <c r="U25" s="48">
        <v>158545.49204862211</v>
      </c>
      <c r="V25" s="47">
        <v>158707.67760267324</v>
      </c>
      <c r="W25" s="47">
        <v>155506.80354897474</v>
      </c>
      <c r="X25" s="47">
        <v>152401.8133264732</v>
      </c>
      <c r="Y25" s="47">
        <v>149401.3887990939</v>
      </c>
      <c r="Z25" s="47">
        <v>146511.26942582586</v>
      </c>
      <c r="AA25" s="47">
        <v>143734.81841779378</v>
      </c>
      <c r="AC25" s="52">
        <v>36000</v>
      </c>
      <c r="AD25" s="12">
        <f t="shared" si="1"/>
        <v>4.6999786628619464</v>
      </c>
      <c r="AE25" s="12">
        <f t="shared" si="2"/>
        <v>4.626133163138201</v>
      </c>
      <c r="AF25" s="12">
        <f t="shared" si="3"/>
        <v>4.5487188407466235</v>
      </c>
      <c r="AG25" s="12">
        <f t="shared" si="4"/>
        <v>4.4691975226647394</v>
      </c>
      <c r="AH25" s="12">
        <f t="shared" si="5"/>
        <v>4.490809400579522</v>
      </c>
      <c r="AI25" s="12">
        <f t="shared" si="6"/>
        <v>4.404041445795059</v>
      </c>
      <c r="AJ25" s="12">
        <f t="shared" si="7"/>
        <v>4.4085466000742564</v>
      </c>
      <c r="AK25" s="12">
        <f t="shared" si="8"/>
        <v>4.3196334319159648</v>
      </c>
      <c r="AL25" s="12">
        <f t="shared" si="9"/>
        <v>4.2333837035131445</v>
      </c>
      <c r="AM25" s="12">
        <f t="shared" si="10"/>
        <v>4.1500385777526079</v>
      </c>
      <c r="AN25" s="12">
        <f t="shared" si="11"/>
        <v>4.0697574840507178</v>
      </c>
      <c r="AO25" s="12">
        <f t="shared" si="12"/>
        <v>3.992633844938716</v>
      </c>
    </row>
    <row r="26" spans="1:41" x14ac:dyDescent="0.2">
      <c r="A26" s="52">
        <v>37000</v>
      </c>
      <c r="B26" s="8">
        <v>0.17499999999999999</v>
      </c>
      <c r="C26" s="8">
        <v>0.185</v>
      </c>
      <c r="D26" s="8">
        <v>0.19500000000000001</v>
      </c>
      <c r="E26" s="8">
        <v>0.20499999999999999</v>
      </c>
      <c r="F26" s="8">
        <v>0.22</v>
      </c>
      <c r="G26" s="22">
        <v>0.23</v>
      </c>
      <c r="H26" s="8">
        <v>0.245</v>
      </c>
      <c r="I26" s="8">
        <v>0.255</v>
      </c>
      <c r="J26" s="8">
        <v>0.26500000000000001</v>
      </c>
      <c r="K26" s="8">
        <v>0.27500000000000002</v>
      </c>
      <c r="L26" s="8">
        <v>0.28499999999999998</v>
      </c>
      <c r="M26" s="8">
        <v>0.29499999999999998</v>
      </c>
      <c r="O26" s="52">
        <v>37000</v>
      </c>
      <c r="P26" s="47">
        <v>173899.21052589203</v>
      </c>
      <c r="Q26" s="47">
        <v>171166.92703611343</v>
      </c>
      <c r="R26" s="47">
        <v>168302.59710762507</v>
      </c>
      <c r="S26" s="47">
        <v>165360.30833859535</v>
      </c>
      <c r="T26" s="47">
        <v>166159.9478214423</v>
      </c>
      <c r="U26" s="48">
        <v>162949.53349441715</v>
      </c>
      <c r="V26" s="47">
        <v>163116.22420274749</v>
      </c>
      <c r="W26" s="47">
        <v>159826.43698089072</v>
      </c>
      <c r="X26" s="47">
        <v>156635.19702998633</v>
      </c>
      <c r="Y26" s="47">
        <v>153551.42737684649</v>
      </c>
      <c r="Z26" s="47">
        <v>150581.02690987659</v>
      </c>
      <c r="AA26" s="47">
        <v>147727.45226273249</v>
      </c>
      <c r="AC26" s="52">
        <v>37000</v>
      </c>
      <c r="AD26" s="12">
        <f t="shared" si="1"/>
        <v>4.6999786628619473</v>
      </c>
      <c r="AE26" s="12">
        <f t="shared" si="2"/>
        <v>4.626133163138201</v>
      </c>
      <c r="AF26" s="12">
        <f t="shared" si="3"/>
        <v>4.5487188407466235</v>
      </c>
      <c r="AG26" s="12">
        <f t="shared" si="4"/>
        <v>4.4691975226647394</v>
      </c>
      <c r="AH26" s="12">
        <f t="shared" si="5"/>
        <v>4.490809400579522</v>
      </c>
      <c r="AI26" s="12">
        <f t="shared" si="6"/>
        <v>4.4040414457950581</v>
      </c>
      <c r="AJ26" s="12">
        <f t="shared" si="7"/>
        <v>4.4085466000742564</v>
      </c>
      <c r="AK26" s="12">
        <f t="shared" si="8"/>
        <v>4.3196334319159657</v>
      </c>
      <c r="AL26" s="12">
        <f t="shared" si="9"/>
        <v>4.2333837035131445</v>
      </c>
      <c r="AM26" s="12">
        <f t="shared" si="10"/>
        <v>4.1500385777526079</v>
      </c>
      <c r="AN26" s="12">
        <f t="shared" si="11"/>
        <v>4.0697574840507187</v>
      </c>
      <c r="AO26" s="12">
        <f t="shared" si="12"/>
        <v>3.992633844938716</v>
      </c>
    </row>
    <row r="27" spans="1:41" x14ac:dyDescent="0.2">
      <c r="A27" s="52">
        <v>38000</v>
      </c>
      <c r="B27" s="13">
        <v>0.17499999999999999</v>
      </c>
      <c r="C27" s="13">
        <v>0.185</v>
      </c>
      <c r="D27" s="8">
        <v>0.19500000000000001</v>
      </c>
      <c r="E27" s="8">
        <v>0.20499999999999999</v>
      </c>
      <c r="F27" s="8">
        <v>0.22</v>
      </c>
      <c r="G27" s="22">
        <v>0.23</v>
      </c>
      <c r="H27" s="8">
        <v>0.245</v>
      </c>
      <c r="I27" s="13">
        <v>0.255</v>
      </c>
      <c r="J27" s="13">
        <v>0.26500000000000001</v>
      </c>
      <c r="K27" s="13">
        <v>0.27500000000000002</v>
      </c>
      <c r="L27" s="13">
        <v>0.28499999999999998</v>
      </c>
      <c r="M27" s="13">
        <v>0.29499999999999998</v>
      </c>
      <c r="O27" s="52">
        <v>38000</v>
      </c>
      <c r="P27" s="47">
        <v>178599.18918875395</v>
      </c>
      <c r="Q27" s="47">
        <v>175793.06019925166</v>
      </c>
      <c r="R27" s="47">
        <v>172851.31594837172</v>
      </c>
      <c r="S27" s="47">
        <v>169829.50586126008</v>
      </c>
      <c r="T27" s="47">
        <v>170650.75722202181</v>
      </c>
      <c r="U27" s="48">
        <v>167353.57494021225</v>
      </c>
      <c r="V27" s="47">
        <v>167524.77080282176</v>
      </c>
      <c r="W27" s="47">
        <v>164146.07041280667</v>
      </c>
      <c r="X27" s="47">
        <v>160868.58073349946</v>
      </c>
      <c r="Y27" s="47">
        <v>157701.46595459912</v>
      </c>
      <c r="Z27" s="47">
        <v>154650.78439392729</v>
      </c>
      <c r="AA27" s="47">
        <v>151720.0861076712</v>
      </c>
      <c r="AC27" s="52">
        <v>38000</v>
      </c>
      <c r="AD27" s="12">
        <f t="shared" si="1"/>
        <v>4.6999786628619464</v>
      </c>
      <c r="AE27" s="12">
        <f t="shared" si="2"/>
        <v>4.6261331631382019</v>
      </c>
      <c r="AF27" s="12">
        <f t="shared" si="3"/>
        <v>4.5487188407466244</v>
      </c>
      <c r="AG27" s="12">
        <f t="shared" si="4"/>
        <v>4.4691975226647394</v>
      </c>
      <c r="AH27" s="12">
        <f t="shared" si="5"/>
        <v>4.4908094005795212</v>
      </c>
      <c r="AI27" s="12">
        <f t="shared" si="6"/>
        <v>4.404041445795059</v>
      </c>
      <c r="AJ27" s="12">
        <f t="shared" si="7"/>
        <v>4.4085466000742572</v>
      </c>
      <c r="AK27" s="12">
        <f t="shared" si="8"/>
        <v>4.3196334319159648</v>
      </c>
      <c r="AL27" s="12">
        <f t="shared" si="9"/>
        <v>4.2333837035131436</v>
      </c>
      <c r="AM27" s="12">
        <f t="shared" si="10"/>
        <v>4.1500385777526088</v>
      </c>
      <c r="AN27" s="12">
        <f t="shared" si="11"/>
        <v>4.0697574840507178</v>
      </c>
      <c r="AO27" s="12">
        <f t="shared" si="12"/>
        <v>3.992633844938716</v>
      </c>
    </row>
    <row r="28" spans="1:41" x14ac:dyDescent="0.2">
      <c r="A28" s="52">
        <v>39000</v>
      </c>
      <c r="B28" s="8">
        <v>0.17499999999999999</v>
      </c>
      <c r="C28" s="8">
        <v>0.185</v>
      </c>
      <c r="D28" s="8">
        <v>0.19500000000000001</v>
      </c>
      <c r="E28" s="8">
        <v>0.20499999999999999</v>
      </c>
      <c r="F28" s="8">
        <v>0.22</v>
      </c>
      <c r="G28" s="22">
        <v>0.23</v>
      </c>
      <c r="H28" s="8">
        <v>0.245</v>
      </c>
      <c r="I28" s="8">
        <v>0.255</v>
      </c>
      <c r="J28" s="8">
        <v>0.26500000000000001</v>
      </c>
      <c r="K28" s="8">
        <v>0.27500000000000002</v>
      </c>
      <c r="L28" s="8">
        <v>0.28499999999999998</v>
      </c>
      <c r="M28" s="8">
        <v>0.29499999999999998</v>
      </c>
      <c r="O28" s="52">
        <v>39000</v>
      </c>
      <c r="P28" s="47">
        <v>183299.1678516159</v>
      </c>
      <c r="Q28" s="47">
        <v>180419.19336238984</v>
      </c>
      <c r="R28" s="47">
        <v>177400.03478911833</v>
      </c>
      <c r="S28" s="47">
        <v>174298.70338392479</v>
      </c>
      <c r="T28" s="47">
        <v>175141.56662260136</v>
      </c>
      <c r="U28" s="48">
        <v>171757.61638600728</v>
      </c>
      <c r="V28" s="47">
        <v>171933.31740289601</v>
      </c>
      <c r="W28" s="47">
        <v>168465.70384472265</v>
      </c>
      <c r="X28" s="47">
        <v>165101.96443701262</v>
      </c>
      <c r="Y28" s="47">
        <v>161851.50453235171</v>
      </c>
      <c r="Z28" s="47">
        <v>158720.54187797802</v>
      </c>
      <c r="AA28" s="47">
        <v>155712.71995260991</v>
      </c>
      <c r="AC28" s="52">
        <v>39000</v>
      </c>
      <c r="AD28" s="12">
        <f t="shared" si="1"/>
        <v>4.6999786628619464</v>
      </c>
      <c r="AE28" s="12">
        <f t="shared" si="2"/>
        <v>4.626133163138201</v>
      </c>
      <c r="AF28" s="12">
        <f t="shared" si="3"/>
        <v>4.5487188407466244</v>
      </c>
      <c r="AG28" s="12">
        <f t="shared" si="4"/>
        <v>4.4691975226647385</v>
      </c>
      <c r="AH28" s="12">
        <f t="shared" si="5"/>
        <v>4.490809400579522</v>
      </c>
      <c r="AI28" s="12">
        <f t="shared" si="6"/>
        <v>4.404041445795059</v>
      </c>
      <c r="AJ28" s="12">
        <f t="shared" si="7"/>
        <v>4.4085466000742564</v>
      </c>
      <c r="AK28" s="12">
        <f t="shared" si="8"/>
        <v>4.3196334319159657</v>
      </c>
      <c r="AL28" s="12">
        <f t="shared" si="9"/>
        <v>4.2333837035131436</v>
      </c>
      <c r="AM28" s="12">
        <f t="shared" si="10"/>
        <v>4.1500385777526079</v>
      </c>
      <c r="AN28" s="12">
        <f t="shared" si="11"/>
        <v>4.0697574840507187</v>
      </c>
      <c r="AO28" s="12">
        <f t="shared" si="12"/>
        <v>3.9926338449387155</v>
      </c>
    </row>
    <row r="29" spans="1:41" x14ac:dyDescent="0.2">
      <c r="A29" s="52">
        <v>40000</v>
      </c>
      <c r="B29" s="13">
        <v>0.17499999999999999</v>
      </c>
      <c r="C29" s="13">
        <v>0.185</v>
      </c>
      <c r="D29" s="8">
        <v>0.19500000000000001</v>
      </c>
      <c r="E29" s="8">
        <v>0.20499999999999999</v>
      </c>
      <c r="F29" s="8">
        <v>0.22</v>
      </c>
      <c r="G29" s="22">
        <v>0.23</v>
      </c>
      <c r="H29" s="8">
        <v>0.245</v>
      </c>
      <c r="I29" s="13">
        <v>0.255</v>
      </c>
      <c r="J29" s="13">
        <v>0.26500000000000001</v>
      </c>
      <c r="K29" s="13">
        <v>0.27500000000000002</v>
      </c>
      <c r="L29" s="13">
        <v>0.28499999999999998</v>
      </c>
      <c r="M29" s="13">
        <v>0.29499999999999998</v>
      </c>
      <c r="O29" s="52">
        <v>40000</v>
      </c>
      <c r="P29" s="47">
        <v>187999.14651447788</v>
      </c>
      <c r="Q29" s="47">
        <v>185045.32652552804</v>
      </c>
      <c r="R29" s="47">
        <v>181948.75362986495</v>
      </c>
      <c r="S29" s="47">
        <v>178767.90090658958</v>
      </c>
      <c r="T29" s="47">
        <v>179632.37602318087</v>
      </c>
      <c r="U29" s="48">
        <v>176161.65783180232</v>
      </c>
      <c r="V29" s="47">
        <v>176341.86400297025</v>
      </c>
      <c r="W29" s="47">
        <v>172785.3372766386</v>
      </c>
      <c r="X29" s="47">
        <v>169335.34814052578</v>
      </c>
      <c r="Y29" s="47">
        <v>166001.54311010431</v>
      </c>
      <c r="Z29" s="47">
        <v>162790.29936202872</v>
      </c>
      <c r="AA29" s="47">
        <v>159705.35379754865</v>
      </c>
      <c r="AC29" s="52">
        <v>40000</v>
      </c>
      <c r="AD29" s="12">
        <f t="shared" si="1"/>
        <v>4.6999786628619473</v>
      </c>
      <c r="AE29" s="12">
        <f t="shared" si="2"/>
        <v>4.626133163138201</v>
      </c>
      <c r="AF29" s="12">
        <f t="shared" si="3"/>
        <v>4.5487188407466235</v>
      </c>
      <c r="AG29" s="12">
        <f t="shared" si="4"/>
        <v>4.4691975226647394</v>
      </c>
      <c r="AH29" s="12">
        <f t="shared" si="5"/>
        <v>4.490809400579522</v>
      </c>
      <c r="AI29" s="12">
        <f t="shared" si="6"/>
        <v>4.4040414457950581</v>
      </c>
      <c r="AJ29" s="12">
        <f t="shared" si="7"/>
        <v>4.4085466000742564</v>
      </c>
      <c r="AK29" s="12">
        <f t="shared" si="8"/>
        <v>4.3196334319159648</v>
      </c>
      <c r="AL29" s="12">
        <f t="shared" si="9"/>
        <v>4.2333837035131445</v>
      </c>
      <c r="AM29" s="12">
        <f t="shared" si="10"/>
        <v>4.1500385777526079</v>
      </c>
      <c r="AN29" s="12">
        <f t="shared" si="11"/>
        <v>4.0697574840507178</v>
      </c>
      <c r="AO29" s="12">
        <f t="shared" si="12"/>
        <v>3.9926338449387164</v>
      </c>
    </row>
    <row r="30" spans="1:41" x14ac:dyDescent="0.2">
      <c r="A30" s="52">
        <v>41000</v>
      </c>
      <c r="B30" s="8">
        <v>0.17499999999999999</v>
      </c>
      <c r="C30" s="8">
        <v>0.185</v>
      </c>
      <c r="D30" s="8">
        <v>0.19500000000000001</v>
      </c>
      <c r="E30" s="8">
        <v>0.20499999999999999</v>
      </c>
      <c r="F30" s="8">
        <v>0.22</v>
      </c>
      <c r="G30" s="22">
        <v>0.23</v>
      </c>
      <c r="H30" s="8">
        <v>0.245</v>
      </c>
      <c r="I30" s="8">
        <v>0.255</v>
      </c>
      <c r="J30" s="8">
        <v>0.26500000000000001</v>
      </c>
      <c r="K30" s="8">
        <v>0.27500000000000002</v>
      </c>
      <c r="L30" s="8">
        <v>0.28499999999999998</v>
      </c>
      <c r="M30" s="8">
        <v>0.29499999999999998</v>
      </c>
      <c r="O30" s="52">
        <v>41000</v>
      </c>
      <c r="P30" s="47">
        <v>192699.1251773398</v>
      </c>
      <c r="Q30" s="47">
        <v>189671.45968866625</v>
      </c>
      <c r="R30" s="47">
        <v>186497.47247061157</v>
      </c>
      <c r="S30" s="47">
        <v>183237.09842925429</v>
      </c>
      <c r="T30" s="47">
        <v>184123.18542376038</v>
      </c>
      <c r="U30" s="48">
        <v>180565.69927759742</v>
      </c>
      <c r="V30" s="47">
        <v>180750.41060304453</v>
      </c>
      <c r="W30" s="47">
        <v>177104.97070855458</v>
      </c>
      <c r="X30" s="47">
        <v>173568.73184403891</v>
      </c>
      <c r="Y30" s="47">
        <v>170151.58168785696</v>
      </c>
      <c r="Z30" s="47">
        <v>166860.05684607945</v>
      </c>
      <c r="AA30" s="47">
        <v>163697.98764248737</v>
      </c>
      <c r="AC30" s="52">
        <v>41000</v>
      </c>
      <c r="AD30" s="12">
        <f t="shared" si="1"/>
        <v>4.6999786628619464</v>
      </c>
      <c r="AE30" s="12">
        <f t="shared" si="2"/>
        <v>4.626133163138201</v>
      </c>
      <c r="AF30" s="12">
        <f t="shared" si="3"/>
        <v>4.5487188407466235</v>
      </c>
      <c r="AG30" s="12">
        <f t="shared" si="4"/>
        <v>4.4691975226647385</v>
      </c>
      <c r="AH30" s="12">
        <f t="shared" si="5"/>
        <v>4.4908094005795212</v>
      </c>
      <c r="AI30" s="12">
        <f t="shared" si="6"/>
        <v>4.404041445795059</v>
      </c>
      <c r="AJ30" s="12">
        <f t="shared" si="7"/>
        <v>4.4085466000742564</v>
      </c>
      <c r="AK30" s="12">
        <f t="shared" si="8"/>
        <v>4.3196334319159657</v>
      </c>
      <c r="AL30" s="12">
        <f t="shared" si="9"/>
        <v>4.2333837035131436</v>
      </c>
      <c r="AM30" s="12">
        <f t="shared" si="10"/>
        <v>4.1500385777526088</v>
      </c>
      <c r="AN30" s="12">
        <f t="shared" si="11"/>
        <v>4.0697574840507178</v>
      </c>
      <c r="AO30" s="12">
        <f t="shared" si="12"/>
        <v>3.9926338449387164</v>
      </c>
    </row>
    <row r="31" spans="1:41" x14ac:dyDescent="0.2">
      <c r="A31" s="52">
        <v>42000</v>
      </c>
      <c r="B31" s="8">
        <v>0.17499999999999999</v>
      </c>
      <c r="C31" s="8">
        <v>0.185</v>
      </c>
      <c r="D31" s="8">
        <v>0.19500000000000001</v>
      </c>
      <c r="E31" s="8">
        <v>0.20499999999999999</v>
      </c>
      <c r="F31" s="8">
        <v>0.22</v>
      </c>
      <c r="G31" s="22">
        <v>0.23</v>
      </c>
      <c r="H31" s="8">
        <v>0.245</v>
      </c>
      <c r="I31" s="13">
        <v>0.255</v>
      </c>
      <c r="J31" s="13">
        <v>0.26500000000000001</v>
      </c>
      <c r="K31" s="13">
        <v>0.27500000000000002</v>
      </c>
      <c r="L31" s="13">
        <v>0.28499999999999998</v>
      </c>
      <c r="M31" s="13">
        <v>0.29499999999999998</v>
      </c>
      <c r="O31" s="52">
        <v>42000</v>
      </c>
      <c r="P31" s="47">
        <v>197399.10384020171</v>
      </c>
      <c r="Q31" s="47">
        <v>194297.59285180445</v>
      </c>
      <c r="R31" s="47">
        <v>191046.19131135821</v>
      </c>
      <c r="S31" s="47">
        <v>187706.29595191905</v>
      </c>
      <c r="T31" s="47">
        <v>188613.99482433993</v>
      </c>
      <c r="U31" s="48">
        <v>184969.74072339246</v>
      </c>
      <c r="V31" s="47">
        <v>185158.95720311877</v>
      </c>
      <c r="W31" s="47">
        <v>181424.60414047053</v>
      </c>
      <c r="X31" s="47">
        <v>177802.11554755206</v>
      </c>
      <c r="Y31" s="47">
        <v>174301.62026560956</v>
      </c>
      <c r="Z31" s="47">
        <v>170929.81433013018</v>
      </c>
      <c r="AA31" s="47">
        <v>167690.62148742608</v>
      </c>
      <c r="AC31" s="52">
        <v>42000</v>
      </c>
      <c r="AD31" s="12">
        <f t="shared" si="1"/>
        <v>4.6999786628619455</v>
      </c>
      <c r="AE31" s="12">
        <f t="shared" si="2"/>
        <v>4.626133163138201</v>
      </c>
      <c r="AF31" s="12">
        <f t="shared" si="3"/>
        <v>4.5487188407466244</v>
      </c>
      <c r="AG31" s="12">
        <f t="shared" si="4"/>
        <v>4.4691975226647394</v>
      </c>
      <c r="AH31" s="12">
        <f t="shared" si="5"/>
        <v>4.490809400579522</v>
      </c>
      <c r="AI31" s="12">
        <f t="shared" si="6"/>
        <v>4.404041445795059</v>
      </c>
      <c r="AJ31" s="12">
        <f t="shared" si="7"/>
        <v>4.4085466000742564</v>
      </c>
      <c r="AK31" s="12">
        <f t="shared" si="8"/>
        <v>4.3196334319159648</v>
      </c>
      <c r="AL31" s="12">
        <f t="shared" si="9"/>
        <v>4.2333837035131445</v>
      </c>
      <c r="AM31" s="12">
        <f t="shared" si="10"/>
        <v>4.1500385777526088</v>
      </c>
      <c r="AN31" s="12">
        <f t="shared" si="11"/>
        <v>4.0697574840507187</v>
      </c>
      <c r="AO31" s="12">
        <f t="shared" si="12"/>
        <v>3.992633844938716</v>
      </c>
    </row>
    <row r="32" spans="1:41" x14ac:dyDescent="0.2">
      <c r="A32" s="52">
        <v>43000</v>
      </c>
      <c r="B32" s="8">
        <v>0.17499999999999999</v>
      </c>
      <c r="C32" s="8">
        <v>0.185</v>
      </c>
      <c r="D32" s="8">
        <v>0.19500000000000001</v>
      </c>
      <c r="E32" s="8">
        <v>0.20499999999999999</v>
      </c>
      <c r="F32" s="8">
        <v>0.22</v>
      </c>
      <c r="G32" s="22">
        <v>0.23</v>
      </c>
      <c r="H32" s="8">
        <v>0.245</v>
      </c>
      <c r="I32" s="8">
        <v>0.255</v>
      </c>
      <c r="J32" s="8">
        <v>0.26500000000000001</v>
      </c>
      <c r="K32" s="8">
        <v>0.27500000000000002</v>
      </c>
      <c r="L32" s="8">
        <v>0.28499999999999998</v>
      </c>
      <c r="M32" s="8">
        <v>0.29499999999999998</v>
      </c>
      <c r="O32" s="52">
        <v>43000</v>
      </c>
      <c r="P32" s="47">
        <v>202099.08250306366</v>
      </c>
      <c r="Q32" s="47">
        <v>198923.72601494263</v>
      </c>
      <c r="R32" s="47">
        <v>195594.91015210483</v>
      </c>
      <c r="S32" s="47">
        <v>192175.49347458378</v>
      </c>
      <c r="T32" s="47">
        <v>193104.80422491944</v>
      </c>
      <c r="U32" s="48">
        <v>189373.7821691875</v>
      </c>
      <c r="V32" s="47">
        <v>189567.50380319302</v>
      </c>
      <c r="W32" s="47">
        <v>185744.23757238651</v>
      </c>
      <c r="X32" s="47">
        <v>182035.49925106519</v>
      </c>
      <c r="Y32" s="47">
        <v>178451.65884336218</v>
      </c>
      <c r="Z32" s="47">
        <v>174999.57181418088</v>
      </c>
      <c r="AA32" s="47">
        <v>171683.25533236479</v>
      </c>
      <c r="AC32" s="52">
        <v>43000</v>
      </c>
      <c r="AD32" s="12">
        <f t="shared" si="1"/>
        <v>4.6999786628619455</v>
      </c>
      <c r="AE32" s="12">
        <f t="shared" si="2"/>
        <v>4.626133163138201</v>
      </c>
      <c r="AF32" s="12">
        <f t="shared" si="3"/>
        <v>4.5487188407466244</v>
      </c>
      <c r="AG32" s="12">
        <f t="shared" si="4"/>
        <v>4.4691975226647394</v>
      </c>
      <c r="AH32" s="12">
        <f t="shared" si="5"/>
        <v>4.490809400579522</v>
      </c>
      <c r="AI32" s="12">
        <f t="shared" si="6"/>
        <v>4.4040414457950581</v>
      </c>
      <c r="AJ32" s="12">
        <f t="shared" si="7"/>
        <v>4.4085466000742564</v>
      </c>
      <c r="AK32" s="12">
        <f t="shared" si="8"/>
        <v>4.3196334319159657</v>
      </c>
      <c r="AL32" s="12">
        <f t="shared" si="9"/>
        <v>4.2333837035131436</v>
      </c>
      <c r="AM32" s="12">
        <f t="shared" si="10"/>
        <v>4.1500385777526088</v>
      </c>
      <c r="AN32" s="12">
        <f t="shared" si="11"/>
        <v>4.0697574840507178</v>
      </c>
      <c r="AO32" s="12">
        <f t="shared" si="12"/>
        <v>3.992633844938716</v>
      </c>
    </row>
    <row r="33" spans="1:41" x14ac:dyDescent="0.2">
      <c r="A33" s="52">
        <v>44000</v>
      </c>
      <c r="B33" s="8">
        <v>0.17499999999999999</v>
      </c>
      <c r="C33" s="8">
        <v>0.185</v>
      </c>
      <c r="D33" s="8">
        <v>0.19500000000000001</v>
      </c>
      <c r="E33" s="8">
        <v>0.20499999999999999</v>
      </c>
      <c r="F33" s="8">
        <v>0.22</v>
      </c>
      <c r="G33" s="22">
        <v>0.23</v>
      </c>
      <c r="H33" s="8">
        <v>0.245</v>
      </c>
      <c r="I33" s="8">
        <v>0.255</v>
      </c>
      <c r="J33" s="8">
        <v>0.26500000000000001</v>
      </c>
      <c r="K33" s="8">
        <v>0.27500000000000002</v>
      </c>
      <c r="L33" s="8">
        <v>0.28499999999999998</v>
      </c>
      <c r="M33" s="8">
        <v>0.29499999999999998</v>
      </c>
      <c r="O33" s="52">
        <v>44000</v>
      </c>
      <c r="P33" s="47">
        <v>206799.06116592564</v>
      </c>
      <c r="Q33" s="47">
        <v>203549.85917808086</v>
      </c>
      <c r="R33" s="47">
        <v>200143.62899285145</v>
      </c>
      <c r="S33" s="47">
        <v>196644.69099724852</v>
      </c>
      <c r="T33" s="47">
        <v>197595.61362549895</v>
      </c>
      <c r="U33" s="48">
        <v>193777.8236149826</v>
      </c>
      <c r="V33" s="47">
        <v>193976.05040326729</v>
      </c>
      <c r="W33" s="47">
        <v>190063.87100430246</v>
      </c>
      <c r="X33" s="47">
        <v>186268.88295457835</v>
      </c>
      <c r="Y33" s="47">
        <v>182601.69742111478</v>
      </c>
      <c r="Z33" s="47">
        <v>179069.32929823158</v>
      </c>
      <c r="AA33" s="47">
        <v>175675.88917730353</v>
      </c>
      <c r="AC33" s="52">
        <v>44000</v>
      </c>
      <c r="AD33" s="12">
        <f t="shared" si="1"/>
        <v>4.6999786628619464</v>
      </c>
      <c r="AE33" s="12">
        <f t="shared" si="2"/>
        <v>4.6261331631382019</v>
      </c>
      <c r="AF33" s="12">
        <f t="shared" si="3"/>
        <v>4.5487188407466235</v>
      </c>
      <c r="AG33" s="12">
        <f t="shared" si="4"/>
        <v>4.4691975226647394</v>
      </c>
      <c r="AH33" s="12">
        <f t="shared" si="5"/>
        <v>4.490809400579522</v>
      </c>
      <c r="AI33" s="12">
        <f t="shared" si="6"/>
        <v>4.404041445795059</v>
      </c>
      <c r="AJ33" s="12">
        <f t="shared" si="7"/>
        <v>4.4085466000742564</v>
      </c>
      <c r="AK33" s="12">
        <f t="shared" si="8"/>
        <v>4.3196334319159648</v>
      </c>
      <c r="AL33" s="12">
        <f t="shared" si="9"/>
        <v>4.2333837035131445</v>
      </c>
      <c r="AM33" s="12">
        <f t="shared" si="10"/>
        <v>4.1500385777526088</v>
      </c>
      <c r="AN33" s="12">
        <f t="shared" si="11"/>
        <v>4.0697574840507178</v>
      </c>
      <c r="AO33" s="12">
        <f t="shared" si="12"/>
        <v>3.9926338449387164</v>
      </c>
    </row>
    <row r="34" spans="1:41" x14ac:dyDescent="0.2">
      <c r="A34" s="52">
        <v>45000</v>
      </c>
      <c r="B34" s="8">
        <v>0.17499999999999999</v>
      </c>
      <c r="C34" s="8">
        <v>0.185</v>
      </c>
      <c r="D34" s="8">
        <v>0.19500000000000001</v>
      </c>
      <c r="E34" s="8">
        <v>0.20499999999999999</v>
      </c>
      <c r="F34" s="8">
        <v>0.22</v>
      </c>
      <c r="G34" s="22">
        <v>0.23</v>
      </c>
      <c r="H34" s="8">
        <v>0.245</v>
      </c>
      <c r="I34" s="8">
        <v>0.255</v>
      </c>
      <c r="J34" s="8">
        <v>0.26500000000000001</v>
      </c>
      <c r="K34" s="8">
        <v>0.27500000000000002</v>
      </c>
      <c r="L34" s="8">
        <v>0.28499999999999998</v>
      </c>
      <c r="M34" s="8">
        <v>0.29499999999999998</v>
      </c>
      <c r="O34" s="52">
        <v>45000</v>
      </c>
      <c r="P34" s="47">
        <v>211499.03982878756</v>
      </c>
      <c r="Q34" s="47">
        <v>208175.99234121904</v>
      </c>
      <c r="R34" s="47">
        <v>204692.34783359806</v>
      </c>
      <c r="S34" s="47">
        <v>201113.88851991325</v>
      </c>
      <c r="T34" s="47">
        <v>202086.42302607847</v>
      </c>
      <c r="U34" s="48">
        <v>198181.86506077764</v>
      </c>
      <c r="V34" s="47">
        <v>198384.59700334154</v>
      </c>
      <c r="W34" s="47">
        <v>194383.50443621844</v>
      </c>
      <c r="X34" s="47">
        <v>190502.26665809148</v>
      </c>
      <c r="Y34" s="47">
        <v>186751.7359988674</v>
      </c>
      <c r="Z34" s="47">
        <v>183139.08678228231</v>
      </c>
      <c r="AA34" s="47">
        <v>179668.52302224221</v>
      </c>
      <c r="AC34" s="52">
        <v>45000</v>
      </c>
      <c r="AD34" s="12">
        <f t="shared" si="1"/>
        <v>4.6999786628619455</v>
      </c>
      <c r="AE34" s="12">
        <f t="shared" si="2"/>
        <v>4.626133163138201</v>
      </c>
      <c r="AF34" s="12">
        <f t="shared" si="3"/>
        <v>4.5487188407466235</v>
      </c>
      <c r="AG34" s="12">
        <f t="shared" si="4"/>
        <v>4.4691975226647385</v>
      </c>
      <c r="AH34" s="12">
        <f t="shared" si="5"/>
        <v>4.4908094005795212</v>
      </c>
      <c r="AI34" s="12">
        <f t="shared" si="6"/>
        <v>4.404041445795059</v>
      </c>
      <c r="AJ34" s="12">
        <f t="shared" si="7"/>
        <v>4.4085466000742564</v>
      </c>
      <c r="AK34" s="12">
        <f t="shared" si="8"/>
        <v>4.3196334319159657</v>
      </c>
      <c r="AL34" s="12">
        <f t="shared" si="9"/>
        <v>4.2333837035131436</v>
      </c>
      <c r="AM34" s="12">
        <f t="shared" si="10"/>
        <v>4.1500385777526088</v>
      </c>
      <c r="AN34" s="12">
        <f t="shared" si="11"/>
        <v>4.0697574840507178</v>
      </c>
      <c r="AO34" s="12">
        <f t="shared" si="12"/>
        <v>3.992633844938716</v>
      </c>
    </row>
    <row r="35" spans="1:41" x14ac:dyDescent="0.2">
      <c r="A35" s="52">
        <v>46000</v>
      </c>
      <c r="B35" s="8">
        <v>0.17499999999999999</v>
      </c>
      <c r="C35" s="8">
        <v>0.185</v>
      </c>
      <c r="D35" s="8">
        <v>0.19500000000000001</v>
      </c>
      <c r="E35" s="8">
        <v>0.20499999999999999</v>
      </c>
      <c r="F35" s="8">
        <v>0.22</v>
      </c>
      <c r="G35" s="22">
        <v>0.23</v>
      </c>
      <c r="H35" s="8">
        <v>0.245</v>
      </c>
      <c r="I35" s="8">
        <v>0.255</v>
      </c>
      <c r="J35" s="8">
        <v>0.26500000000000001</v>
      </c>
      <c r="K35" s="8">
        <v>0.27500000000000002</v>
      </c>
      <c r="L35" s="8">
        <v>0.28499999999999998</v>
      </c>
      <c r="M35" s="8">
        <v>0.29499999999999998</v>
      </c>
      <c r="O35" s="52">
        <v>46000</v>
      </c>
      <c r="P35" s="47">
        <v>216199.01849164951</v>
      </c>
      <c r="Q35" s="47">
        <v>212802.12550435725</v>
      </c>
      <c r="R35" s="47">
        <v>209241.06667434471</v>
      </c>
      <c r="S35" s="47">
        <v>205583.08604257801</v>
      </c>
      <c r="T35" s="47">
        <v>206577.23242665801</v>
      </c>
      <c r="U35" s="48">
        <v>202585.90650657268</v>
      </c>
      <c r="V35" s="47">
        <v>202793.14360341578</v>
      </c>
      <c r="W35" s="47">
        <v>198703.13786813439</v>
      </c>
      <c r="X35" s="47">
        <v>194735.65036160464</v>
      </c>
      <c r="Y35" s="47">
        <v>190901.77457662</v>
      </c>
      <c r="Z35" s="47">
        <v>187208.84426633301</v>
      </c>
      <c r="AA35" s="47">
        <v>183661.15686718092</v>
      </c>
      <c r="AC35" s="52">
        <v>46000</v>
      </c>
      <c r="AD35" s="12">
        <f t="shared" si="1"/>
        <v>4.6999786628619455</v>
      </c>
      <c r="AE35" s="12">
        <f t="shared" si="2"/>
        <v>4.626133163138201</v>
      </c>
      <c r="AF35" s="12">
        <f t="shared" si="3"/>
        <v>4.5487188407466244</v>
      </c>
      <c r="AG35" s="12">
        <f t="shared" si="4"/>
        <v>4.4691975226647394</v>
      </c>
      <c r="AH35" s="12">
        <f t="shared" si="5"/>
        <v>4.490809400579522</v>
      </c>
      <c r="AI35" s="12">
        <f t="shared" si="6"/>
        <v>4.4040414457950581</v>
      </c>
      <c r="AJ35" s="12">
        <f t="shared" si="7"/>
        <v>4.4085466000742564</v>
      </c>
      <c r="AK35" s="12">
        <f t="shared" si="8"/>
        <v>4.3196334319159648</v>
      </c>
      <c r="AL35" s="12">
        <f t="shared" si="9"/>
        <v>4.2333837035131445</v>
      </c>
      <c r="AM35" s="12">
        <f t="shared" si="10"/>
        <v>4.1500385777526088</v>
      </c>
      <c r="AN35" s="12">
        <f t="shared" si="11"/>
        <v>4.0697574840507178</v>
      </c>
      <c r="AO35" s="12">
        <f t="shared" si="12"/>
        <v>3.9926338449387155</v>
      </c>
    </row>
    <row r="36" spans="1:41" x14ac:dyDescent="0.2">
      <c r="A36" s="52">
        <v>47000</v>
      </c>
      <c r="B36" s="8">
        <v>0.17499999999999999</v>
      </c>
      <c r="C36" s="8">
        <v>0.185</v>
      </c>
      <c r="D36" s="8">
        <v>0.19500000000000001</v>
      </c>
      <c r="E36" s="8">
        <v>0.20499999999999999</v>
      </c>
      <c r="F36" s="8">
        <v>0.22</v>
      </c>
      <c r="G36" s="22">
        <v>0.23</v>
      </c>
      <c r="H36" s="8">
        <v>0.245</v>
      </c>
      <c r="I36" s="8">
        <v>0.255</v>
      </c>
      <c r="J36" s="8">
        <v>0.26500000000000001</v>
      </c>
      <c r="K36" s="8">
        <v>0.27500000000000002</v>
      </c>
      <c r="L36" s="8">
        <v>0.28499999999999998</v>
      </c>
      <c r="M36" s="8">
        <v>0.29499999999999998</v>
      </c>
      <c r="O36" s="52">
        <v>47000</v>
      </c>
      <c r="P36" s="47">
        <v>220898.99715451148</v>
      </c>
      <c r="Q36" s="47">
        <v>217428.25866749545</v>
      </c>
      <c r="R36" s="47">
        <v>213789.78551509132</v>
      </c>
      <c r="S36" s="47">
        <v>210052.28356524272</v>
      </c>
      <c r="T36" s="47">
        <v>211068.04182723752</v>
      </c>
      <c r="U36" s="48">
        <v>206989.94795236777</v>
      </c>
      <c r="V36" s="47">
        <v>207201.69020349006</v>
      </c>
      <c r="W36" s="47">
        <v>203022.77130005037</v>
      </c>
      <c r="X36" s="47">
        <v>198969.0340651178</v>
      </c>
      <c r="Y36" s="47">
        <v>195051.81315437262</v>
      </c>
      <c r="Z36" s="47">
        <v>191278.60175038374</v>
      </c>
      <c r="AA36" s="47">
        <v>187653.79071211966</v>
      </c>
      <c r="AC36" s="52">
        <v>47000</v>
      </c>
      <c r="AD36" s="12">
        <f t="shared" si="1"/>
        <v>4.6999786628619464</v>
      </c>
      <c r="AE36" s="12">
        <f t="shared" si="2"/>
        <v>4.626133163138201</v>
      </c>
      <c r="AF36" s="12">
        <f t="shared" si="3"/>
        <v>4.5487188407466235</v>
      </c>
      <c r="AG36" s="12">
        <f t="shared" si="4"/>
        <v>4.4691975226647385</v>
      </c>
      <c r="AH36" s="12">
        <f t="shared" si="5"/>
        <v>4.490809400579522</v>
      </c>
      <c r="AI36" s="12">
        <f t="shared" si="6"/>
        <v>4.404041445795059</v>
      </c>
      <c r="AJ36" s="12">
        <f t="shared" si="7"/>
        <v>4.4085466000742564</v>
      </c>
      <c r="AK36" s="12">
        <f t="shared" si="8"/>
        <v>4.3196334319159657</v>
      </c>
      <c r="AL36" s="12">
        <f t="shared" si="9"/>
        <v>4.2333837035131445</v>
      </c>
      <c r="AM36" s="12">
        <f t="shared" si="10"/>
        <v>4.1500385777526088</v>
      </c>
      <c r="AN36" s="12">
        <f t="shared" si="11"/>
        <v>4.0697574840507178</v>
      </c>
      <c r="AO36" s="12">
        <f t="shared" si="12"/>
        <v>3.9926338449387164</v>
      </c>
    </row>
    <row r="37" spans="1:41" x14ac:dyDescent="0.2">
      <c r="A37" s="52">
        <v>48000</v>
      </c>
      <c r="B37" s="8">
        <v>0.18</v>
      </c>
      <c r="C37" s="8">
        <v>0.19</v>
      </c>
      <c r="D37" s="8">
        <v>0.2</v>
      </c>
      <c r="E37" s="8">
        <v>0.21000000000000002</v>
      </c>
      <c r="F37" s="8">
        <v>0.22</v>
      </c>
      <c r="G37" s="22">
        <v>0.23</v>
      </c>
      <c r="H37" s="8">
        <v>0.245</v>
      </c>
      <c r="I37" s="8">
        <v>0.255</v>
      </c>
      <c r="J37" s="8">
        <v>0.26500000000000001</v>
      </c>
      <c r="K37" s="8">
        <v>0.27500000000000002</v>
      </c>
      <c r="L37" s="8">
        <v>0.28499999999999998</v>
      </c>
      <c r="M37" s="8">
        <v>0.29499999999999998</v>
      </c>
      <c r="O37" s="52">
        <v>48000</v>
      </c>
      <c r="P37" s="47">
        <v>232044.66084072695</v>
      </c>
      <c r="Q37" s="47">
        <v>228055.86188011023</v>
      </c>
      <c r="R37" s="47">
        <v>223936.92754444916</v>
      </c>
      <c r="S37" s="47">
        <v>219753.71233395403</v>
      </c>
      <c r="T37" s="47">
        <v>215558.85122781704</v>
      </c>
      <c r="U37" s="48">
        <v>211393.98939816281</v>
      </c>
      <c r="V37" s="47">
        <v>211610.2368035643</v>
      </c>
      <c r="W37" s="47">
        <v>207342.40473196632</v>
      </c>
      <c r="X37" s="47">
        <v>203202.41776863093</v>
      </c>
      <c r="Y37" s="47">
        <v>199201.85173212524</v>
      </c>
      <c r="Z37" s="47">
        <v>195348.35923443447</v>
      </c>
      <c r="AA37" s="47">
        <v>191646.42455705837</v>
      </c>
      <c r="AC37" s="52">
        <v>48000</v>
      </c>
      <c r="AD37" s="12">
        <f t="shared" si="1"/>
        <v>4.8342637675151447</v>
      </c>
      <c r="AE37" s="12">
        <f t="shared" si="2"/>
        <v>4.7511637891689631</v>
      </c>
      <c r="AF37" s="12">
        <f t="shared" si="3"/>
        <v>4.6653526571760242</v>
      </c>
      <c r="AG37" s="12">
        <f t="shared" si="4"/>
        <v>4.5782023402907086</v>
      </c>
      <c r="AH37" s="12">
        <f t="shared" si="5"/>
        <v>4.490809400579522</v>
      </c>
      <c r="AI37" s="12">
        <f t="shared" si="6"/>
        <v>4.404041445795059</v>
      </c>
      <c r="AJ37" s="12">
        <f t="shared" si="7"/>
        <v>4.4085466000742564</v>
      </c>
      <c r="AK37" s="12">
        <f t="shared" si="8"/>
        <v>4.3196334319159648</v>
      </c>
      <c r="AL37" s="12">
        <f t="shared" si="9"/>
        <v>4.2333837035131445</v>
      </c>
      <c r="AM37" s="12">
        <f t="shared" si="10"/>
        <v>4.1500385777526096</v>
      </c>
      <c r="AN37" s="12">
        <f t="shared" si="11"/>
        <v>4.0697574840507178</v>
      </c>
      <c r="AO37" s="12">
        <f t="shared" si="12"/>
        <v>3.992633844938716</v>
      </c>
    </row>
    <row r="38" spans="1:41" x14ac:dyDescent="0.2">
      <c r="A38" s="52">
        <v>49000</v>
      </c>
      <c r="B38" s="8">
        <v>0.18</v>
      </c>
      <c r="C38" s="8">
        <v>0.19</v>
      </c>
      <c r="D38" s="8">
        <v>0.2</v>
      </c>
      <c r="E38" s="8">
        <v>0.21000000000000002</v>
      </c>
      <c r="F38" s="8">
        <v>0.22</v>
      </c>
      <c r="G38" s="22">
        <v>0.23</v>
      </c>
      <c r="H38" s="8">
        <v>0.245</v>
      </c>
      <c r="I38" s="8">
        <v>0.255</v>
      </c>
      <c r="J38" s="8">
        <v>0.26500000000000001</v>
      </c>
      <c r="K38" s="8">
        <v>0.27500000000000002</v>
      </c>
      <c r="L38" s="8">
        <v>0.28499999999999998</v>
      </c>
      <c r="M38" s="8">
        <v>0.29499999999999998</v>
      </c>
      <c r="O38" s="52">
        <v>49000</v>
      </c>
      <c r="P38" s="47">
        <v>236878.92460824212</v>
      </c>
      <c r="Q38" s="47">
        <v>232807.02566927922</v>
      </c>
      <c r="R38" s="47">
        <v>228602.2802016252</v>
      </c>
      <c r="S38" s="47">
        <v>224331.91467424473</v>
      </c>
      <c r="T38" s="47">
        <v>220049.66062839658</v>
      </c>
      <c r="U38" s="48">
        <v>215798.03084395785</v>
      </c>
      <c r="V38" s="47">
        <v>216018.78340363855</v>
      </c>
      <c r="W38" s="47">
        <v>211662.0381638823</v>
      </c>
      <c r="X38" s="47">
        <v>207435.80147214406</v>
      </c>
      <c r="Y38" s="47">
        <v>203351.89030987781</v>
      </c>
      <c r="Z38" s="47">
        <v>199418.11671848517</v>
      </c>
      <c r="AA38" s="47">
        <v>195639.05840199708</v>
      </c>
      <c r="AC38" s="52">
        <v>49000</v>
      </c>
      <c r="AD38" s="12">
        <f t="shared" si="1"/>
        <v>4.8342637675151456</v>
      </c>
      <c r="AE38" s="12">
        <f t="shared" si="2"/>
        <v>4.751163789168964</v>
      </c>
      <c r="AF38" s="12">
        <f t="shared" si="3"/>
        <v>4.6653526571760242</v>
      </c>
      <c r="AG38" s="12">
        <f t="shared" si="4"/>
        <v>4.5782023402907086</v>
      </c>
      <c r="AH38" s="12">
        <f t="shared" si="5"/>
        <v>4.490809400579522</v>
      </c>
      <c r="AI38" s="12">
        <f t="shared" si="6"/>
        <v>4.4040414457950581</v>
      </c>
      <c r="AJ38" s="12">
        <f t="shared" si="7"/>
        <v>4.4085466000742564</v>
      </c>
      <c r="AK38" s="12">
        <f t="shared" si="8"/>
        <v>4.3196334319159657</v>
      </c>
      <c r="AL38" s="12">
        <f t="shared" si="9"/>
        <v>4.2333837035131436</v>
      </c>
      <c r="AM38" s="12">
        <f t="shared" si="10"/>
        <v>4.1500385777526088</v>
      </c>
      <c r="AN38" s="12">
        <f t="shared" si="11"/>
        <v>4.0697574840507178</v>
      </c>
      <c r="AO38" s="12">
        <f t="shared" si="12"/>
        <v>3.992633844938716</v>
      </c>
    </row>
    <row r="39" spans="1:41" x14ac:dyDescent="0.2">
      <c r="A39" s="52">
        <v>50000</v>
      </c>
      <c r="B39" s="8">
        <v>0.18</v>
      </c>
      <c r="C39" s="8">
        <v>0.19</v>
      </c>
      <c r="D39" s="8">
        <v>0.2</v>
      </c>
      <c r="E39" s="8">
        <v>0.21000000000000002</v>
      </c>
      <c r="F39" s="8">
        <v>0.22</v>
      </c>
      <c r="G39" s="22">
        <v>0.23</v>
      </c>
      <c r="H39" s="8">
        <v>0.245</v>
      </c>
      <c r="I39" s="8">
        <v>0.255</v>
      </c>
      <c r="J39" s="8">
        <v>0.26500000000000001</v>
      </c>
      <c r="K39" s="8">
        <v>0.27500000000000002</v>
      </c>
      <c r="L39" s="8">
        <v>0.28499999999999998</v>
      </c>
      <c r="M39" s="8">
        <v>0.29499999999999998</v>
      </c>
      <c r="O39" s="52">
        <v>50000</v>
      </c>
      <c r="P39" s="47">
        <v>241713.18837575725</v>
      </c>
      <c r="Q39" s="47">
        <v>237558.18945844815</v>
      </c>
      <c r="R39" s="47">
        <v>233267.63285880123</v>
      </c>
      <c r="S39" s="47">
        <v>228910.11701453544</v>
      </c>
      <c r="T39" s="47">
        <v>224540.47002897607</v>
      </c>
      <c r="U39" s="48">
        <v>220202.07228975295</v>
      </c>
      <c r="V39" s="47">
        <v>220427.33000371282</v>
      </c>
      <c r="W39" s="47">
        <v>215981.67159579825</v>
      </c>
      <c r="X39" s="47">
        <v>211669.18517565721</v>
      </c>
      <c r="Y39" s="47">
        <v>207501.92888763043</v>
      </c>
      <c r="Z39" s="47">
        <v>203487.8742025359</v>
      </c>
      <c r="AA39" s="47">
        <v>199631.69224693583</v>
      </c>
      <c r="AC39" s="52">
        <v>50000</v>
      </c>
      <c r="AD39" s="12">
        <f t="shared" si="1"/>
        <v>4.8342637675151447</v>
      </c>
      <c r="AE39" s="12">
        <f t="shared" si="2"/>
        <v>4.7511637891689631</v>
      </c>
      <c r="AF39" s="12">
        <f t="shared" si="3"/>
        <v>4.6653526571760242</v>
      </c>
      <c r="AG39" s="12">
        <f t="shared" si="4"/>
        <v>4.5782023402907086</v>
      </c>
      <c r="AH39" s="12">
        <f t="shared" si="5"/>
        <v>4.4908094005795212</v>
      </c>
      <c r="AI39" s="12">
        <f t="shared" si="6"/>
        <v>4.404041445795059</v>
      </c>
      <c r="AJ39" s="12">
        <f t="shared" si="7"/>
        <v>4.4085466000742564</v>
      </c>
      <c r="AK39" s="12">
        <f t="shared" si="8"/>
        <v>4.3196334319159648</v>
      </c>
      <c r="AL39" s="12">
        <f t="shared" si="9"/>
        <v>4.2333837035131445</v>
      </c>
      <c r="AM39" s="12">
        <f t="shared" si="10"/>
        <v>4.1500385777526088</v>
      </c>
      <c r="AN39" s="12">
        <f t="shared" si="11"/>
        <v>4.0697574840507178</v>
      </c>
      <c r="AO39" s="12">
        <f t="shared" si="12"/>
        <v>3.9926338449387164</v>
      </c>
    </row>
    <row r="40" spans="1:41" x14ac:dyDescent="0.2">
      <c r="A40" s="52">
        <v>51000</v>
      </c>
      <c r="B40" s="8">
        <v>0.18</v>
      </c>
      <c r="C40" s="8">
        <v>0.19</v>
      </c>
      <c r="D40" s="8">
        <v>0.2</v>
      </c>
      <c r="E40" s="8">
        <v>0.21000000000000002</v>
      </c>
      <c r="F40" s="8">
        <v>0.22</v>
      </c>
      <c r="G40" s="22">
        <v>0.23</v>
      </c>
      <c r="H40" s="8">
        <v>0.245</v>
      </c>
      <c r="I40" s="8">
        <v>0.255</v>
      </c>
      <c r="J40" s="8">
        <v>0.26500000000000001</v>
      </c>
      <c r="K40" s="8">
        <v>0.27500000000000002</v>
      </c>
      <c r="L40" s="8">
        <v>0.28499999999999998</v>
      </c>
      <c r="M40" s="8">
        <v>0.29499999999999998</v>
      </c>
      <c r="O40" s="52">
        <v>51000</v>
      </c>
      <c r="P40" s="47">
        <v>246547.45214327239</v>
      </c>
      <c r="Q40" s="47">
        <v>242309.35324761711</v>
      </c>
      <c r="R40" s="47">
        <v>237932.98551597726</v>
      </c>
      <c r="S40" s="47">
        <v>233488.31935482615</v>
      </c>
      <c r="T40" s="47">
        <v>229031.27942955561</v>
      </c>
      <c r="U40" s="48">
        <v>224606.11373554799</v>
      </c>
      <c r="V40" s="47">
        <v>224835.87660378707</v>
      </c>
      <c r="W40" s="47">
        <v>220301.30502771423</v>
      </c>
      <c r="X40" s="47">
        <v>215902.56887917034</v>
      </c>
      <c r="Y40" s="47">
        <v>211651.96746538306</v>
      </c>
      <c r="Z40" s="47">
        <v>207557.6316865866</v>
      </c>
      <c r="AA40" s="47">
        <v>203624.32609187451</v>
      </c>
      <c r="AC40" s="52">
        <v>51000</v>
      </c>
      <c r="AD40" s="12">
        <f t="shared" si="1"/>
        <v>4.8342637675151447</v>
      </c>
      <c r="AE40" s="12">
        <f t="shared" si="2"/>
        <v>4.7511637891689631</v>
      </c>
      <c r="AF40" s="12">
        <f t="shared" si="3"/>
        <v>4.6653526571760242</v>
      </c>
      <c r="AG40" s="12">
        <f t="shared" si="4"/>
        <v>4.5782023402907086</v>
      </c>
      <c r="AH40" s="12">
        <f t="shared" si="5"/>
        <v>4.490809400579522</v>
      </c>
      <c r="AI40" s="12">
        <f t="shared" si="6"/>
        <v>4.404041445795059</v>
      </c>
      <c r="AJ40" s="12">
        <f t="shared" si="7"/>
        <v>4.4085466000742564</v>
      </c>
      <c r="AK40" s="12">
        <f t="shared" si="8"/>
        <v>4.3196334319159657</v>
      </c>
      <c r="AL40" s="12">
        <f t="shared" si="9"/>
        <v>4.2333837035131436</v>
      </c>
      <c r="AM40" s="12">
        <f t="shared" si="10"/>
        <v>4.1500385777526088</v>
      </c>
      <c r="AN40" s="12">
        <f t="shared" si="11"/>
        <v>4.0697574840507178</v>
      </c>
      <c r="AO40" s="12">
        <f t="shared" si="12"/>
        <v>3.992633844938716</v>
      </c>
    </row>
    <row r="41" spans="1:41" x14ac:dyDescent="0.2">
      <c r="A41" s="52">
        <v>52000</v>
      </c>
      <c r="B41" s="8">
        <v>0.18</v>
      </c>
      <c r="C41" s="8">
        <v>0.19</v>
      </c>
      <c r="D41" s="8">
        <v>0.2</v>
      </c>
      <c r="E41" s="8">
        <v>0.21000000000000002</v>
      </c>
      <c r="F41" s="8">
        <v>0.22500000000000001</v>
      </c>
      <c r="G41" s="22">
        <v>0.23499999999999999</v>
      </c>
      <c r="H41" s="8">
        <v>0.245</v>
      </c>
      <c r="I41" s="8">
        <v>0.255</v>
      </c>
      <c r="J41" s="8">
        <v>0.26500000000000001</v>
      </c>
      <c r="K41" s="8">
        <v>0.27500000000000002</v>
      </c>
      <c r="L41" s="8">
        <v>0.28499999999999998</v>
      </c>
      <c r="M41" s="8">
        <v>0.29499999999999998</v>
      </c>
      <c r="O41" s="52">
        <v>52000</v>
      </c>
      <c r="P41" s="47">
        <v>251381.71591078755</v>
      </c>
      <c r="Q41" s="47">
        <v>247060.5170367861</v>
      </c>
      <c r="R41" s="47">
        <v>242598.33817315326</v>
      </c>
      <c r="S41" s="47">
        <v>238066.52169511685</v>
      </c>
      <c r="T41" s="47">
        <v>238829.40903082001</v>
      </c>
      <c r="U41" s="48">
        <v>233988.63681572009</v>
      </c>
      <c r="V41" s="47">
        <v>229244.42320386134</v>
      </c>
      <c r="W41" s="47">
        <v>224620.93845963018</v>
      </c>
      <c r="X41" s="47">
        <v>220135.95258268347</v>
      </c>
      <c r="Y41" s="47">
        <v>215802.00604313563</v>
      </c>
      <c r="Z41" s="47">
        <v>211627.38917063733</v>
      </c>
      <c r="AA41" s="47">
        <v>207616.95993681322</v>
      </c>
      <c r="AC41" s="52">
        <v>52000</v>
      </c>
      <c r="AD41" s="12">
        <f t="shared" si="1"/>
        <v>4.8342637675151447</v>
      </c>
      <c r="AE41" s="12">
        <f t="shared" si="2"/>
        <v>4.7511637891689631</v>
      </c>
      <c r="AF41" s="12">
        <f t="shared" si="3"/>
        <v>4.6653526571760242</v>
      </c>
      <c r="AG41" s="12">
        <f t="shared" si="4"/>
        <v>4.5782023402907086</v>
      </c>
      <c r="AH41" s="12">
        <f t="shared" si="5"/>
        <v>4.5928732505926924</v>
      </c>
      <c r="AI41" s="12">
        <f t="shared" si="6"/>
        <v>4.4997814772253868</v>
      </c>
      <c r="AJ41" s="12">
        <f t="shared" si="7"/>
        <v>4.4085466000742564</v>
      </c>
      <c r="AK41" s="12">
        <f t="shared" si="8"/>
        <v>4.3196334319159648</v>
      </c>
      <c r="AL41" s="12">
        <f t="shared" si="9"/>
        <v>4.2333837035131436</v>
      </c>
      <c r="AM41" s="12">
        <f t="shared" si="10"/>
        <v>4.1500385777526079</v>
      </c>
      <c r="AN41" s="12">
        <f t="shared" si="11"/>
        <v>4.0697574840507178</v>
      </c>
      <c r="AO41" s="12">
        <f t="shared" si="12"/>
        <v>3.9926338449387155</v>
      </c>
    </row>
    <row r="42" spans="1:41" x14ac:dyDescent="0.2">
      <c r="A42" s="52">
        <v>53000</v>
      </c>
      <c r="B42" s="8">
        <v>0.18</v>
      </c>
      <c r="C42" s="8">
        <v>0.19</v>
      </c>
      <c r="D42" s="8">
        <v>0.2</v>
      </c>
      <c r="E42" s="8">
        <v>0.21000000000000002</v>
      </c>
      <c r="F42" s="8">
        <v>0.22499999999999998</v>
      </c>
      <c r="G42" s="22">
        <v>0.23499999999999999</v>
      </c>
      <c r="H42" s="8">
        <v>0.245</v>
      </c>
      <c r="I42" s="8">
        <v>0.255</v>
      </c>
      <c r="J42" s="8">
        <v>0.26500000000000001</v>
      </c>
      <c r="K42" s="8">
        <v>0.27500000000000002</v>
      </c>
      <c r="L42" s="8">
        <v>0.28499999999999998</v>
      </c>
      <c r="M42" s="8">
        <v>0.29499999999999998</v>
      </c>
      <c r="O42" s="52">
        <v>53000</v>
      </c>
      <c r="P42" s="47">
        <v>256215.97967830268</v>
      </c>
      <c r="Q42" s="47">
        <v>251811.68082595503</v>
      </c>
      <c r="R42" s="47">
        <v>247263.69083032932</v>
      </c>
      <c r="S42" s="47">
        <v>242644.72403540756</v>
      </c>
      <c r="T42" s="47">
        <v>243422.28228141268</v>
      </c>
      <c r="U42" s="48">
        <v>238488.41829294548</v>
      </c>
      <c r="V42" s="47">
        <v>233652.96980393559</v>
      </c>
      <c r="W42" s="47">
        <v>228940.57189154616</v>
      </c>
      <c r="X42" s="47">
        <v>224369.33628619666</v>
      </c>
      <c r="Y42" s="47">
        <v>219952.04462088825</v>
      </c>
      <c r="Z42" s="47">
        <v>215697.14665468805</v>
      </c>
      <c r="AA42" s="47">
        <v>211609.59378175196</v>
      </c>
      <c r="AC42" s="52">
        <v>53000</v>
      </c>
      <c r="AD42" s="12">
        <f t="shared" si="1"/>
        <v>4.8342637675151447</v>
      </c>
      <c r="AE42" s="12">
        <f t="shared" si="2"/>
        <v>4.7511637891689631</v>
      </c>
      <c r="AF42" s="12">
        <f t="shared" si="3"/>
        <v>4.6653526571760251</v>
      </c>
      <c r="AG42" s="12">
        <f t="shared" si="4"/>
        <v>4.5782023402907086</v>
      </c>
      <c r="AH42" s="12">
        <f t="shared" si="5"/>
        <v>4.5928732505926924</v>
      </c>
      <c r="AI42" s="12">
        <f t="shared" si="6"/>
        <v>4.4997814772253868</v>
      </c>
      <c r="AJ42" s="12">
        <f t="shared" si="7"/>
        <v>4.4085466000742564</v>
      </c>
      <c r="AK42" s="12">
        <f t="shared" si="8"/>
        <v>4.3196334319159657</v>
      </c>
      <c r="AL42" s="12">
        <f t="shared" si="9"/>
        <v>4.2333837035131445</v>
      </c>
      <c r="AM42" s="12">
        <f t="shared" si="10"/>
        <v>4.1500385777526088</v>
      </c>
      <c r="AN42" s="12">
        <f t="shared" si="11"/>
        <v>4.0697574840507178</v>
      </c>
      <c r="AO42" s="12">
        <f t="shared" si="12"/>
        <v>3.9926338449387164</v>
      </c>
    </row>
    <row r="43" spans="1:41" x14ac:dyDescent="0.2">
      <c r="A43" s="52">
        <v>54000</v>
      </c>
      <c r="B43" s="8">
        <v>0.18</v>
      </c>
      <c r="C43" s="8">
        <v>0.19</v>
      </c>
      <c r="D43" s="8">
        <v>0.2</v>
      </c>
      <c r="E43" s="8">
        <v>0.21000000000000002</v>
      </c>
      <c r="F43" s="8">
        <v>0.22499999999999998</v>
      </c>
      <c r="G43" s="22">
        <v>0.23499999999999999</v>
      </c>
      <c r="H43" s="8">
        <v>0.245</v>
      </c>
      <c r="I43" s="8">
        <v>0.255</v>
      </c>
      <c r="J43" s="8">
        <v>0.26500000000000001</v>
      </c>
      <c r="K43" s="8">
        <v>0.27500000000000002</v>
      </c>
      <c r="L43" s="8">
        <v>0.28499999999999998</v>
      </c>
      <c r="M43" s="8">
        <v>0.29499999999999998</v>
      </c>
      <c r="O43" s="52">
        <v>54000</v>
      </c>
      <c r="P43" s="47">
        <v>261050.24344581782</v>
      </c>
      <c r="Q43" s="47">
        <v>256562.84461512402</v>
      </c>
      <c r="R43" s="47">
        <v>251929.04348750532</v>
      </c>
      <c r="S43" s="47">
        <v>247222.92637569827</v>
      </c>
      <c r="T43" s="47">
        <v>248015.15553200539</v>
      </c>
      <c r="U43" s="48">
        <v>242988.19977017085</v>
      </c>
      <c r="V43" s="47">
        <v>238061.51640400986</v>
      </c>
      <c r="W43" s="47">
        <v>233260.20532346211</v>
      </c>
      <c r="X43" s="47">
        <v>228602.71998970979</v>
      </c>
      <c r="Y43" s="47">
        <v>224102.08319864087</v>
      </c>
      <c r="Z43" s="47">
        <v>219766.90413873876</v>
      </c>
      <c r="AA43" s="47">
        <v>215602.22762669067</v>
      </c>
      <c r="AC43" s="52">
        <v>54000</v>
      </c>
      <c r="AD43" s="12">
        <f t="shared" si="1"/>
        <v>4.8342637675151447</v>
      </c>
      <c r="AE43" s="12">
        <f t="shared" si="2"/>
        <v>4.7511637891689631</v>
      </c>
      <c r="AF43" s="12">
        <f t="shared" si="3"/>
        <v>4.6653526571760242</v>
      </c>
      <c r="AG43" s="12">
        <f t="shared" si="4"/>
        <v>4.5782023402907086</v>
      </c>
      <c r="AH43" s="12">
        <f t="shared" si="5"/>
        <v>4.5928732505926924</v>
      </c>
      <c r="AI43" s="12">
        <f t="shared" si="6"/>
        <v>4.4997814772253859</v>
      </c>
      <c r="AJ43" s="12">
        <f t="shared" si="7"/>
        <v>4.4085466000742564</v>
      </c>
      <c r="AK43" s="12">
        <f t="shared" si="8"/>
        <v>4.3196334319159648</v>
      </c>
      <c r="AL43" s="12">
        <f t="shared" si="9"/>
        <v>4.2333837035131445</v>
      </c>
      <c r="AM43" s="12">
        <f t="shared" si="10"/>
        <v>4.1500385777526088</v>
      </c>
      <c r="AN43" s="12">
        <f t="shared" si="11"/>
        <v>4.0697574840507178</v>
      </c>
      <c r="AO43" s="12">
        <f t="shared" si="12"/>
        <v>3.992633844938716</v>
      </c>
    </row>
    <row r="44" spans="1:41" x14ac:dyDescent="0.2">
      <c r="A44" s="52">
        <v>55000</v>
      </c>
      <c r="B44" s="8">
        <v>0.18</v>
      </c>
      <c r="C44" s="8">
        <v>0.19</v>
      </c>
      <c r="D44" s="8">
        <v>0.2</v>
      </c>
      <c r="E44" s="8">
        <v>0.21000000000000002</v>
      </c>
      <c r="F44" s="8">
        <v>0.22499999999999998</v>
      </c>
      <c r="G44" s="22">
        <v>0.23499999999999999</v>
      </c>
      <c r="H44" s="8">
        <v>0.245</v>
      </c>
      <c r="I44" s="8">
        <v>0.255</v>
      </c>
      <c r="J44" s="8">
        <v>0.26500000000000001</v>
      </c>
      <c r="K44" s="8">
        <v>0.27500000000000002</v>
      </c>
      <c r="L44" s="8">
        <v>0.28499999999999998</v>
      </c>
      <c r="M44" s="8">
        <v>0.29499999999999998</v>
      </c>
      <c r="O44" s="52">
        <v>55000</v>
      </c>
      <c r="P44" s="47">
        <v>265884.50721333298</v>
      </c>
      <c r="Q44" s="47">
        <v>261314.00840429298</v>
      </c>
      <c r="R44" s="47">
        <v>256594.39614468135</v>
      </c>
      <c r="S44" s="47">
        <v>251801.12871598898</v>
      </c>
      <c r="T44" s="47">
        <v>252608.02878259803</v>
      </c>
      <c r="U44" s="48">
        <v>247487.98124739621</v>
      </c>
      <c r="V44" s="47">
        <v>242470.06300408411</v>
      </c>
      <c r="W44" s="47">
        <v>237579.83875537809</v>
      </c>
      <c r="X44" s="47">
        <v>232836.10369322292</v>
      </c>
      <c r="Y44" s="47">
        <v>228252.12177639347</v>
      </c>
      <c r="Z44" s="47">
        <v>223836.66162278948</v>
      </c>
      <c r="AA44" s="47">
        <v>219594.86147162938</v>
      </c>
      <c r="AC44" s="52">
        <v>55000</v>
      </c>
      <c r="AD44" s="12">
        <f t="shared" si="1"/>
        <v>4.8342637675151447</v>
      </c>
      <c r="AE44" s="12">
        <f t="shared" si="2"/>
        <v>4.7511637891689631</v>
      </c>
      <c r="AF44" s="12">
        <f t="shared" si="3"/>
        <v>4.6653526571760242</v>
      </c>
      <c r="AG44" s="12">
        <f t="shared" si="4"/>
        <v>4.5782023402907086</v>
      </c>
      <c r="AH44" s="12">
        <f t="shared" si="5"/>
        <v>4.5928732505926915</v>
      </c>
      <c r="AI44" s="12">
        <f t="shared" si="6"/>
        <v>4.4997814772253859</v>
      </c>
      <c r="AJ44" s="12">
        <f t="shared" si="7"/>
        <v>4.4085466000742564</v>
      </c>
      <c r="AK44" s="12">
        <f t="shared" si="8"/>
        <v>4.3196334319159657</v>
      </c>
      <c r="AL44" s="12">
        <f t="shared" si="9"/>
        <v>4.2333837035131436</v>
      </c>
      <c r="AM44" s="12">
        <f t="shared" si="10"/>
        <v>4.1500385777526088</v>
      </c>
      <c r="AN44" s="12">
        <f t="shared" si="11"/>
        <v>4.0697574840507178</v>
      </c>
      <c r="AO44" s="12">
        <f t="shared" si="12"/>
        <v>3.992633844938716</v>
      </c>
    </row>
    <row r="45" spans="1:41" x14ac:dyDescent="0.2">
      <c r="A45" s="52">
        <v>56000</v>
      </c>
      <c r="B45" s="8">
        <v>0.185</v>
      </c>
      <c r="C45" s="8">
        <v>0.19500000000000001</v>
      </c>
      <c r="D45" s="8">
        <v>0.20499999999999999</v>
      </c>
      <c r="E45" s="8">
        <v>0.215</v>
      </c>
      <c r="F45" s="8">
        <v>0.22499999999999998</v>
      </c>
      <c r="G45" s="22">
        <v>0.23499999999999999</v>
      </c>
      <c r="H45" s="8">
        <v>0.25</v>
      </c>
      <c r="I45" s="8">
        <v>0.255</v>
      </c>
      <c r="J45" s="8">
        <v>0.26500000000000001</v>
      </c>
      <c r="K45" s="8">
        <v>0.27500000000000002</v>
      </c>
      <c r="L45" s="8">
        <v>0.28499999999999998</v>
      </c>
      <c r="M45" s="8">
        <v>0.29499999999999998</v>
      </c>
      <c r="O45" s="52">
        <v>56000</v>
      </c>
      <c r="P45" s="47">
        <v>278238.73684142722</v>
      </c>
      <c r="Q45" s="47">
        <v>273066.88725118461</v>
      </c>
      <c r="R45" s="47">
        <v>267791.24252190377</v>
      </c>
      <c r="S45" s="47">
        <v>262483.60084333393</v>
      </c>
      <c r="T45" s="47">
        <v>257200.90203319074</v>
      </c>
      <c r="U45" s="48">
        <v>251987.76272462163</v>
      </c>
      <c r="V45" s="47">
        <v>251916.94857567182</v>
      </c>
      <c r="W45" s="47">
        <v>241899.47218729404</v>
      </c>
      <c r="X45" s="47">
        <v>237069.48739673608</v>
      </c>
      <c r="Y45" s="47">
        <v>232402.16035414609</v>
      </c>
      <c r="Z45" s="47">
        <v>227906.41910684021</v>
      </c>
      <c r="AA45" s="47">
        <v>223587.49531656812</v>
      </c>
      <c r="AC45" s="52">
        <v>56000</v>
      </c>
      <c r="AD45" s="12">
        <f t="shared" si="1"/>
        <v>4.9685488721683431</v>
      </c>
      <c r="AE45" s="12">
        <f t="shared" si="2"/>
        <v>4.8761944151997252</v>
      </c>
      <c r="AF45" s="12">
        <f t="shared" si="3"/>
        <v>4.7819864736054241</v>
      </c>
      <c r="AG45" s="12">
        <f t="shared" si="4"/>
        <v>4.687207157916677</v>
      </c>
      <c r="AH45" s="12">
        <f t="shared" si="5"/>
        <v>4.5928732505926915</v>
      </c>
      <c r="AI45" s="12">
        <f t="shared" si="6"/>
        <v>4.4997814772253859</v>
      </c>
      <c r="AJ45" s="12">
        <f t="shared" si="7"/>
        <v>4.4985169388512825</v>
      </c>
      <c r="AK45" s="12">
        <f t="shared" si="8"/>
        <v>4.3196334319159648</v>
      </c>
      <c r="AL45" s="12">
        <f t="shared" si="9"/>
        <v>4.2333837035131445</v>
      </c>
      <c r="AM45" s="12">
        <f t="shared" si="10"/>
        <v>4.1500385777526088</v>
      </c>
      <c r="AN45" s="12">
        <f t="shared" si="11"/>
        <v>4.0697574840507178</v>
      </c>
      <c r="AO45" s="12">
        <f t="shared" si="12"/>
        <v>3.9926338449387164</v>
      </c>
    </row>
    <row r="46" spans="1:41" x14ac:dyDescent="0.2">
      <c r="A46" s="52">
        <v>57000</v>
      </c>
      <c r="B46" s="8">
        <v>0.185</v>
      </c>
      <c r="C46" s="8">
        <v>0.19500000000000001</v>
      </c>
      <c r="D46" s="8">
        <v>0.20500000000000002</v>
      </c>
      <c r="E46" s="8">
        <v>0.21499999999999997</v>
      </c>
      <c r="F46" s="8">
        <v>0.22499999999999998</v>
      </c>
      <c r="G46" s="22">
        <v>0.23499999999999999</v>
      </c>
      <c r="H46" s="8">
        <v>0.25</v>
      </c>
      <c r="I46" s="8">
        <v>0.26</v>
      </c>
      <c r="J46" s="8">
        <v>0.27</v>
      </c>
      <c r="K46" s="8">
        <v>0.27500000000000002</v>
      </c>
      <c r="L46" s="8">
        <v>0.28499999999999998</v>
      </c>
      <c r="M46" s="8">
        <v>0.3</v>
      </c>
      <c r="O46" s="52">
        <v>57000</v>
      </c>
      <c r="P46" s="47">
        <v>283207.28571359557</v>
      </c>
      <c r="Q46" s="47">
        <v>277943.08166638436</v>
      </c>
      <c r="R46" s="47">
        <v>272573.22899550921</v>
      </c>
      <c r="S46" s="47">
        <v>267170.80800125061</v>
      </c>
      <c r="T46" s="47">
        <v>261793.77528378344</v>
      </c>
      <c r="U46" s="48">
        <v>256487.54420184699</v>
      </c>
      <c r="V46" s="47">
        <v>256415.46551452306</v>
      </c>
      <c r="W46" s="47">
        <v>251046.93121958667</v>
      </c>
      <c r="X46" s="47">
        <v>245855.75546063134</v>
      </c>
      <c r="Y46" s="47">
        <v>236552.19893189872</v>
      </c>
      <c r="Z46" s="47">
        <v>231976.17659089091</v>
      </c>
      <c r="AA46" s="47">
        <v>231437.41948627812</v>
      </c>
      <c r="AC46" s="52">
        <v>57000</v>
      </c>
      <c r="AD46" s="12">
        <f t="shared" si="1"/>
        <v>4.9685488721683431</v>
      </c>
      <c r="AE46" s="12">
        <f t="shared" si="2"/>
        <v>4.8761944151997252</v>
      </c>
      <c r="AF46" s="12">
        <f t="shared" si="3"/>
        <v>4.7819864736054249</v>
      </c>
      <c r="AG46" s="12">
        <f t="shared" si="4"/>
        <v>4.687207157916677</v>
      </c>
      <c r="AH46" s="12">
        <f t="shared" si="5"/>
        <v>4.5928732505926924</v>
      </c>
      <c r="AI46" s="12">
        <f t="shared" si="6"/>
        <v>4.4997814772253859</v>
      </c>
      <c r="AJ46" s="12">
        <f t="shared" si="7"/>
        <v>4.4985169388512816</v>
      </c>
      <c r="AK46" s="12">
        <f t="shared" si="8"/>
        <v>4.4043321266594155</v>
      </c>
      <c r="AL46" s="12">
        <f t="shared" si="9"/>
        <v>4.313258867730374</v>
      </c>
      <c r="AM46" s="12">
        <f t="shared" si="10"/>
        <v>4.1500385777526088</v>
      </c>
      <c r="AN46" s="12">
        <f t="shared" si="11"/>
        <v>4.0697574840507178</v>
      </c>
      <c r="AO46" s="12">
        <f t="shared" si="12"/>
        <v>4.0603056050224229</v>
      </c>
    </row>
    <row r="47" spans="1:41" x14ac:dyDescent="0.2">
      <c r="A47" s="52">
        <v>58000</v>
      </c>
      <c r="B47" s="8">
        <v>0.185</v>
      </c>
      <c r="C47" s="8">
        <v>0.19500000000000001</v>
      </c>
      <c r="D47" s="8">
        <v>0.20500000000000002</v>
      </c>
      <c r="E47" s="8">
        <v>0.21499999999999997</v>
      </c>
      <c r="F47" s="8">
        <v>0.22499999999999998</v>
      </c>
      <c r="G47" s="22">
        <v>0.23499999999999999</v>
      </c>
      <c r="H47" s="8">
        <v>0.25</v>
      </c>
      <c r="I47" s="8">
        <v>0.26</v>
      </c>
      <c r="J47" s="8">
        <v>0.27</v>
      </c>
      <c r="K47" s="8">
        <v>0.28000000000000003</v>
      </c>
      <c r="L47" s="8">
        <v>0.28999999999999998</v>
      </c>
      <c r="M47" s="8">
        <v>0.3</v>
      </c>
      <c r="O47" s="52">
        <v>58000</v>
      </c>
      <c r="P47" s="47">
        <v>288175.83458576392</v>
      </c>
      <c r="Q47" s="47">
        <v>282819.27608158404</v>
      </c>
      <c r="R47" s="47">
        <v>277355.21546911466</v>
      </c>
      <c r="S47" s="47">
        <v>271858.01515916723</v>
      </c>
      <c r="T47" s="47">
        <v>266386.64853437612</v>
      </c>
      <c r="U47" s="48">
        <v>260987.32567907238</v>
      </c>
      <c r="V47" s="47">
        <v>260913.98245337434</v>
      </c>
      <c r="W47" s="47">
        <v>255451.26334624609</v>
      </c>
      <c r="X47" s="47">
        <v>250169.01432836169</v>
      </c>
      <c r="Y47" s="47">
        <v>245078.64182800861</v>
      </c>
      <c r="Z47" s="47">
        <v>240187.09081309856</v>
      </c>
      <c r="AA47" s="47">
        <v>235497.72509130053</v>
      </c>
      <c r="AC47" s="52">
        <v>58000</v>
      </c>
      <c r="AD47" s="12">
        <f t="shared" si="1"/>
        <v>4.9685488721683431</v>
      </c>
      <c r="AE47" s="12">
        <f t="shared" si="2"/>
        <v>4.8761944151997252</v>
      </c>
      <c r="AF47" s="12">
        <f t="shared" si="3"/>
        <v>4.7819864736054249</v>
      </c>
      <c r="AG47" s="12">
        <f t="shared" si="4"/>
        <v>4.6872071579166761</v>
      </c>
      <c r="AH47" s="12">
        <f t="shared" si="5"/>
        <v>4.5928732505926915</v>
      </c>
      <c r="AI47" s="12">
        <f t="shared" si="6"/>
        <v>4.4997814772253859</v>
      </c>
      <c r="AJ47" s="12">
        <f t="shared" si="7"/>
        <v>4.4985169388512816</v>
      </c>
      <c r="AK47" s="12">
        <f t="shared" si="8"/>
        <v>4.4043321266594155</v>
      </c>
      <c r="AL47" s="12">
        <f t="shared" si="9"/>
        <v>4.313258867730374</v>
      </c>
      <c r="AM47" s="12">
        <f t="shared" si="10"/>
        <v>4.2254938246208384</v>
      </c>
      <c r="AN47" s="12">
        <f t="shared" si="11"/>
        <v>4.1411567381568721</v>
      </c>
      <c r="AO47" s="12">
        <f t="shared" si="12"/>
        <v>4.0603056050224229</v>
      </c>
    </row>
    <row r="48" spans="1:41" x14ac:dyDescent="0.2">
      <c r="A48" s="52">
        <v>59000</v>
      </c>
      <c r="B48" s="8">
        <v>0.19</v>
      </c>
      <c r="C48" s="8">
        <v>0.2</v>
      </c>
      <c r="D48" s="8">
        <v>0.21</v>
      </c>
      <c r="E48" s="8">
        <v>0.21999999999999997</v>
      </c>
      <c r="F48" s="8">
        <v>0.22999999999999998</v>
      </c>
      <c r="G48" s="22">
        <v>0.24</v>
      </c>
      <c r="H48" s="8">
        <v>0.25</v>
      </c>
      <c r="I48" s="8">
        <v>0.26</v>
      </c>
      <c r="J48" s="8">
        <v>0.27500000000000002</v>
      </c>
      <c r="K48" s="8">
        <v>0.28500000000000003</v>
      </c>
      <c r="L48" s="8">
        <v>0.28999999999999998</v>
      </c>
      <c r="M48" s="8">
        <v>0.30499999999999999</v>
      </c>
      <c r="O48" s="52">
        <v>59000</v>
      </c>
      <c r="P48" s="47">
        <v>301067.20463247097</v>
      </c>
      <c r="Q48" s="47">
        <v>295072.27743259876</v>
      </c>
      <c r="R48" s="47">
        <v>289018.5971120547</v>
      </c>
      <c r="S48" s="47">
        <v>282976.50655701611</v>
      </c>
      <c r="T48" s="47">
        <v>277001.28893574595</v>
      </c>
      <c r="U48" s="48">
        <v>271135.76901068707</v>
      </c>
      <c r="V48" s="47">
        <v>265412.49939222564</v>
      </c>
      <c r="W48" s="47">
        <v>259855.59547290549</v>
      </c>
      <c r="X48" s="47">
        <v>259194.90788490858</v>
      </c>
      <c r="Y48" s="47">
        <v>253755.99521785497</v>
      </c>
      <c r="Z48" s="47">
        <v>244328.24755125539</v>
      </c>
      <c r="AA48" s="47">
        <v>243550.66454126168</v>
      </c>
      <c r="AC48" s="52">
        <v>59000</v>
      </c>
      <c r="AD48" s="12">
        <f t="shared" si="1"/>
        <v>5.1028339768215414</v>
      </c>
      <c r="AE48" s="12">
        <f t="shared" si="2"/>
        <v>5.0012250412304873</v>
      </c>
      <c r="AF48" s="12">
        <f t="shared" si="3"/>
        <v>4.8986202900348257</v>
      </c>
      <c r="AG48" s="12">
        <f t="shared" si="4"/>
        <v>4.7962119755426462</v>
      </c>
      <c r="AH48" s="12">
        <f t="shared" si="5"/>
        <v>4.6949371006058636</v>
      </c>
      <c r="AI48" s="12">
        <f t="shared" si="6"/>
        <v>4.5955215086557129</v>
      </c>
      <c r="AJ48" s="12">
        <f t="shared" si="7"/>
        <v>4.4985169388512825</v>
      </c>
      <c r="AK48" s="12">
        <f t="shared" si="8"/>
        <v>4.4043321266594155</v>
      </c>
      <c r="AL48" s="12">
        <f t="shared" si="9"/>
        <v>4.3931340319476027</v>
      </c>
      <c r="AM48" s="12">
        <f t="shared" si="10"/>
        <v>4.3009490714890672</v>
      </c>
      <c r="AN48" s="12">
        <f t="shared" si="11"/>
        <v>4.1411567381568712</v>
      </c>
      <c r="AO48" s="12">
        <f t="shared" si="12"/>
        <v>4.1279773651061298</v>
      </c>
    </row>
    <row r="49" spans="1:41" x14ac:dyDescent="0.2">
      <c r="A49" s="52">
        <v>60000</v>
      </c>
      <c r="B49" s="8">
        <v>0.19</v>
      </c>
      <c r="C49" s="8">
        <v>0.2</v>
      </c>
      <c r="D49" s="8">
        <v>0.21000000000000002</v>
      </c>
      <c r="E49" s="8">
        <v>0.21999999999999997</v>
      </c>
      <c r="F49" s="8">
        <v>0.22999999999999998</v>
      </c>
      <c r="G49" s="22">
        <v>0.24</v>
      </c>
      <c r="H49" s="8">
        <v>0.255</v>
      </c>
      <c r="I49" s="8">
        <v>0.26500000000000001</v>
      </c>
      <c r="J49" s="8">
        <v>0.27500000000000002</v>
      </c>
      <c r="K49" s="8">
        <v>0.28500000000000003</v>
      </c>
      <c r="L49" s="8">
        <v>0.29499999999999998</v>
      </c>
      <c r="M49" s="8">
        <v>0.30499999999999999</v>
      </c>
      <c r="O49" s="52">
        <v>60000</v>
      </c>
      <c r="P49" s="47">
        <v>306170.03860929253</v>
      </c>
      <c r="Q49" s="47">
        <v>300073.50247382926</v>
      </c>
      <c r="R49" s="47">
        <v>293917.21740208962</v>
      </c>
      <c r="S49" s="47">
        <v>287772.71853255876</v>
      </c>
      <c r="T49" s="47">
        <v>281696.22603635176</v>
      </c>
      <c r="U49" s="48">
        <v>275731.29051934282</v>
      </c>
      <c r="V49" s="47">
        <v>275309.23665769846</v>
      </c>
      <c r="W49" s="47">
        <v>269341.84928417194</v>
      </c>
      <c r="X49" s="47">
        <v>263588.04191685613</v>
      </c>
      <c r="Y49" s="47">
        <v>258056.94428934404</v>
      </c>
      <c r="Z49" s="47">
        <v>252753.35953578146</v>
      </c>
      <c r="AA49" s="47">
        <v>247678.64190636782</v>
      </c>
      <c r="AC49" s="52">
        <v>60000</v>
      </c>
      <c r="AD49" s="12">
        <f t="shared" si="1"/>
        <v>5.1028339768215423</v>
      </c>
      <c r="AE49" s="12">
        <f t="shared" si="2"/>
        <v>5.0012250412304873</v>
      </c>
      <c r="AF49" s="12">
        <f t="shared" si="3"/>
        <v>4.8986202900348266</v>
      </c>
      <c r="AG49" s="12">
        <f t="shared" si="4"/>
        <v>4.7962119755426462</v>
      </c>
      <c r="AH49" s="12">
        <f t="shared" si="5"/>
        <v>4.6949371006058627</v>
      </c>
      <c r="AI49" s="12">
        <f t="shared" si="6"/>
        <v>4.5955215086557137</v>
      </c>
      <c r="AJ49" s="12">
        <f t="shared" si="7"/>
        <v>4.5884872776283077</v>
      </c>
      <c r="AK49" s="12">
        <f t="shared" si="8"/>
        <v>4.4890308214028654</v>
      </c>
      <c r="AL49" s="12">
        <f t="shared" si="9"/>
        <v>4.3931340319476027</v>
      </c>
      <c r="AM49" s="12">
        <f t="shared" si="10"/>
        <v>4.3009490714890672</v>
      </c>
      <c r="AN49" s="12">
        <f t="shared" si="11"/>
        <v>4.2125559922630247</v>
      </c>
      <c r="AO49" s="12">
        <f t="shared" si="12"/>
        <v>4.1279773651061307</v>
      </c>
    </row>
    <row r="50" spans="1:41" x14ac:dyDescent="0.2">
      <c r="A50" s="52">
        <v>61000</v>
      </c>
      <c r="B50" s="8">
        <v>0.19</v>
      </c>
      <c r="C50" s="8">
        <v>0.2</v>
      </c>
      <c r="D50" s="8">
        <v>0.21000000000000002</v>
      </c>
      <c r="E50" s="8">
        <v>0.21999999999999997</v>
      </c>
      <c r="F50" s="8">
        <v>0.23</v>
      </c>
      <c r="G50" s="22">
        <v>0.245</v>
      </c>
      <c r="H50" s="8">
        <v>0.255</v>
      </c>
      <c r="I50" s="8">
        <v>0.26500000000000001</v>
      </c>
      <c r="J50" s="8">
        <v>0.27500000000000002</v>
      </c>
      <c r="K50" s="8">
        <v>0.28500000000000003</v>
      </c>
      <c r="L50" s="8">
        <v>0.3</v>
      </c>
      <c r="M50" s="8">
        <v>0.31</v>
      </c>
      <c r="O50" s="52">
        <v>61000</v>
      </c>
      <c r="P50" s="47">
        <v>311272.87258611404</v>
      </c>
      <c r="Q50" s="47">
        <v>305074.72751505976</v>
      </c>
      <c r="R50" s="47">
        <v>298815.83769212442</v>
      </c>
      <c r="S50" s="47">
        <v>292568.93050810142</v>
      </c>
      <c r="T50" s="47">
        <v>286391.16313695768</v>
      </c>
      <c r="U50" s="48">
        <v>286166.9539452485</v>
      </c>
      <c r="V50" s="47">
        <v>279897.72393532679</v>
      </c>
      <c r="W50" s="47">
        <v>273830.88010557479</v>
      </c>
      <c r="X50" s="47">
        <v>267981.17594880378</v>
      </c>
      <c r="Y50" s="47">
        <v>262357.89336083311</v>
      </c>
      <c r="Z50" s="47">
        <v>261321.27002851982</v>
      </c>
      <c r="AA50" s="47">
        <v>255934.59663658007</v>
      </c>
      <c r="AC50" s="52">
        <v>61000</v>
      </c>
      <c r="AD50" s="12">
        <f t="shared" si="1"/>
        <v>5.1028339768215414</v>
      </c>
      <c r="AE50" s="12">
        <f t="shared" si="2"/>
        <v>5.0012250412304882</v>
      </c>
      <c r="AF50" s="12">
        <f t="shared" si="3"/>
        <v>4.8986202900348266</v>
      </c>
      <c r="AG50" s="12">
        <f t="shared" si="4"/>
        <v>4.7962119755426462</v>
      </c>
      <c r="AH50" s="12">
        <f t="shared" si="5"/>
        <v>4.6949371006058636</v>
      </c>
      <c r="AI50" s="12">
        <f t="shared" si="6"/>
        <v>4.6912615400860407</v>
      </c>
      <c r="AJ50" s="12">
        <f t="shared" si="7"/>
        <v>4.5884872776283077</v>
      </c>
      <c r="AK50" s="12">
        <f t="shared" si="8"/>
        <v>4.4890308214028654</v>
      </c>
      <c r="AL50" s="12">
        <f t="shared" si="9"/>
        <v>4.3931340319476027</v>
      </c>
      <c r="AM50" s="12">
        <f t="shared" si="10"/>
        <v>4.3009490714890672</v>
      </c>
      <c r="AN50" s="12">
        <f t="shared" si="11"/>
        <v>4.2839552463691772</v>
      </c>
      <c r="AO50" s="12">
        <f t="shared" si="12"/>
        <v>4.1956491251898376</v>
      </c>
    </row>
    <row r="51" spans="1:41" x14ac:dyDescent="0.2">
      <c r="A51" s="52">
        <v>62000</v>
      </c>
      <c r="B51" s="8">
        <v>0.19500000000000001</v>
      </c>
      <c r="C51" s="8">
        <v>0.20499999999999999</v>
      </c>
      <c r="D51" s="8">
        <v>0.21499999999999997</v>
      </c>
      <c r="E51" s="8">
        <v>0.22499999999999998</v>
      </c>
      <c r="F51" s="8">
        <v>0.23499999999999999</v>
      </c>
      <c r="G51" s="22">
        <v>0.245</v>
      </c>
      <c r="H51" s="8">
        <v>0.255</v>
      </c>
      <c r="I51" s="8">
        <v>0.27</v>
      </c>
      <c r="J51" s="8">
        <v>0.27500000000000002</v>
      </c>
      <c r="K51" s="8">
        <v>0.28500000000000003</v>
      </c>
      <c r="L51" s="8">
        <v>0.3</v>
      </c>
      <c r="M51" s="8">
        <v>0.31</v>
      </c>
      <c r="O51" s="52">
        <v>62000</v>
      </c>
      <c r="P51" s="47">
        <v>324701.38305143389</v>
      </c>
      <c r="Q51" s="47">
        <v>317827.85137019749</v>
      </c>
      <c r="R51" s="47">
        <v>310945.75460078201</v>
      </c>
      <c r="S51" s="47">
        <v>304123.44117645413</v>
      </c>
      <c r="T51" s="47">
        <v>297414.05893838016</v>
      </c>
      <c r="U51" s="48">
        <v>290858.21548533451</v>
      </c>
      <c r="V51" s="47">
        <v>284486.21121295507</v>
      </c>
      <c r="W51" s="47">
        <v>283571.23000107158</v>
      </c>
      <c r="X51" s="47">
        <v>272374.30998075136</v>
      </c>
      <c r="Y51" s="47">
        <v>266658.84243232216</v>
      </c>
      <c r="Z51" s="47">
        <v>265605.22527488897</v>
      </c>
      <c r="AA51" s="47">
        <v>260130.24576176991</v>
      </c>
      <c r="AC51" s="52">
        <v>62000</v>
      </c>
      <c r="AD51" s="12">
        <f t="shared" si="1"/>
        <v>5.2371190814747406</v>
      </c>
      <c r="AE51" s="12">
        <f t="shared" si="2"/>
        <v>5.1262556672612494</v>
      </c>
      <c r="AF51" s="12">
        <f t="shared" si="3"/>
        <v>5.0152541064642255</v>
      </c>
      <c r="AG51" s="12">
        <f t="shared" si="4"/>
        <v>4.9052167931686146</v>
      </c>
      <c r="AH51" s="12">
        <f t="shared" si="5"/>
        <v>4.7970009506190348</v>
      </c>
      <c r="AI51" s="12">
        <f t="shared" si="6"/>
        <v>4.6912615400860407</v>
      </c>
      <c r="AJ51" s="12">
        <f t="shared" si="7"/>
        <v>4.5884872776283077</v>
      </c>
      <c r="AK51" s="12">
        <f t="shared" si="8"/>
        <v>4.5737295161463161</v>
      </c>
      <c r="AL51" s="12">
        <f t="shared" si="9"/>
        <v>4.3931340319476027</v>
      </c>
      <c r="AM51" s="12">
        <f t="shared" si="10"/>
        <v>4.3009490714890672</v>
      </c>
      <c r="AN51" s="12">
        <f t="shared" si="11"/>
        <v>4.2839552463691772</v>
      </c>
      <c r="AO51" s="12">
        <f t="shared" si="12"/>
        <v>4.1956491251898376</v>
      </c>
    </row>
    <row r="52" spans="1:41" x14ac:dyDescent="0.2">
      <c r="A52" s="52">
        <v>63000</v>
      </c>
      <c r="B52" s="8">
        <v>0.19500000000000001</v>
      </c>
      <c r="C52" s="8">
        <v>0.20499999999999999</v>
      </c>
      <c r="D52" s="8">
        <v>0.21499999999999997</v>
      </c>
      <c r="E52" s="8">
        <v>0.23</v>
      </c>
      <c r="F52" s="8">
        <v>0.24</v>
      </c>
      <c r="G52" s="22">
        <v>0.25</v>
      </c>
      <c r="H52" s="8">
        <v>0.26</v>
      </c>
      <c r="I52" s="8">
        <v>0.27</v>
      </c>
      <c r="J52" s="8">
        <v>0.28000000000000003</v>
      </c>
      <c r="K52" s="8">
        <v>0.29000000000000004</v>
      </c>
      <c r="L52" s="8">
        <v>0.3</v>
      </c>
      <c r="M52" s="8">
        <v>0.31</v>
      </c>
      <c r="O52" s="52">
        <v>63000</v>
      </c>
      <c r="P52" s="47">
        <v>329938.50213290862</v>
      </c>
      <c r="Q52" s="47">
        <v>322954.10703745874</v>
      </c>
      <c r="R52" s="47">
        <v>315961.00870724622</v>
      </c>
      <c r="S52" s="47">
        <v>315895.96148005885</v>
      </c>
      <c r="T52" s="47">
        <v>308641.08243982896</v>
      </c>
      <c r="U52" s="48">
        <v>301581.09900553117</v>
      </c>
      <c r="V52" s="47">
        <v>294742.829833536</v>
      </c>
      <c r="W52" s="47">
        <v>288144.95951721788</v>
      </c>
      <c r="X52" s="47">
        <v>281799.57935838436</v>
      </c>
      <c r="Y52" s="47">
        <v>275713.47205650969</v>
      </c>
      <c r="Z52" s="47">
        <v>269889.18052125815</v>
      </c>
      <c r="AA52" s="47">
        <v>264325.89488695975</v>
      </c>
      <c r="AC52" s="52">
        <v>63000</v>
      </c>
      <c r="AD52" s="12">
        <f t="shared" si="1"/>
        <v>5.2371190814747397</v>
      </c>
      <c r="AE52" s="12">
        <f t="shared" si="2"/>
        <v>5.1262556672612503</v>
      </c>
      <c r="AF52" s="12">
        <f t="shared" si="3"/>
        <v>5.0152541064642255</v>
      </c>
      <c r="AG52" s="12">
        <f t="shared" si="4"/>
        <v>5.0142216107945847</v>
      </c>
      <c r="AH52" s="12">
        <f t="shared" si="5"/>
        <v>4.899064800632206</v>
      </c>
      <c r="AI52" s="12">
        <f t="shared" si="6"/>
        <v>4.7870015715163676</v>
      </c>
      <c r="AJ52" s="12">
        <f t="shared" si="7"/>
        <v>4.6784576164053338</v>
      </c>
      <c r="AK52" s="12">
        <f t="shared" si="8"/>
        <v>4.5737295161463152</v>
      </c>
      <c r="AL52" s="12">
        <f t="shared" si="9"/>
        <v>4.4730091961648313</v>
      </c>
      <c r="AM52" s="12">
        <f t="shared" si="10"/>
        <v>4.3764043183572969</v>
      </c>
      <c r="AN52" s="12">
        <f t="shared" si="11"/>
        <v>4.2839552463691772</v>
      </c>
      <c r="AO52" s="12">
        <f t="shared" si="12"/>
        <v>4.1956491251898376</v>
      </c>
    </row>
    <row r="53" spans="1:41" x14ac:dyDescent="0.2">
      <c r="A53" s="52">
        <v>64000</v>
      </c>
      <c r="B53" s="8">
        <v>0.19500000000000001</v>
      </c>
      <c r="C53" s="8">
        <v>0.20500000000000002</v>
      </c>
      <c r="D53" s="8">
        <v>0.21499999999999997</v>
      </c>
      <c r="E53" s="8">
        <v>0.22999999999999998</v>
      </c>
      <c r="F53" s="8">
        <v>0.24</v>
      </c>
      <c r="G53" s="22">
        <v>0.25</v>
      </c>
      <c r="H53" s="8">
        <v>0.26</v>
      </c>
      <c r="I53" s="8">
        <v>0.27</v>
      </c>
      <c r="J53" s="8">
        <v>0.28000000000000003</v>
      </c>
      <c r="K53" s="8">
        <v>0.29000000000000004</v>
      </c>
      <c r="L53" s="8">
        <v>0.3</v>
      </c>
      <c r="M53" s="8">
        <v>0.31</v>
      </c>
      <c r="O53" s="52">
        <v>64000</v>
      </c>
      <c r="P53" s="47">
        <v>335175.6212143834</v>
      </c>
      <c r="Q53" s="47">
        <v>328080.36270472006</v>
      </c>
      <c r="R53" s="47">
        <v>320976.26281371043</v>
      </c>
      <c r="S53" s="47">
        <v>320910.18309085345</v>
      </c>
      <c r="T53" s="47">
        <v>313540.14724046114</v>
      </c>
      <c r="U53" s="48">
        <v>306368.10057704756</v>
      </c>
      <c r="V53" s="47">
        <v>299421.28744994133</v>
      </c>
      <c r="W53" s="47">
        <v>292718.68903336424</v>
      </c>
      <c r="X53" s="47">
        <v>286272.58855454921</v>
      </c>
      <c r="Y53" s="47">
        <v>280089.87637486699</v>
      </c>
      <c r="Z53" s="47">
        <v>274173.13576762733</v>
      </c>
      <c r="AA53" s="47">
        <v>268521.54401214956</v>
      </c>
      <c r="AC53" s="52">
        <v>64000</v>
      </c>
      <c r="AD53" s="12">
        <f t="shared" si="1"/>
        <v>5.2371190814747406</v>
      </c>
      <c r="AE53" s="12">
        <f t="shared" si="2"/>
        <v>5.1262556672612511</v>
      </c>
      <c r="AF53" s="12">
        <f t="shared" si="3"/>
        <v>5.0152541064642255</v>
      </c>
      <c r="AG53" s="12">
        <f t="shared" si="4"/>
        <v>5.0142216107945847</v>
      </c>
      <c r="AH53" s="12">
        <f t="shared" si="5"/>
        <v>4.8990648006322051</v>
      </c>
      <c r="AI53" s="12">
        <f t="shared" si="6"/>
        <v>4.7870015715163685</v>
      </c>
      <c r="AJ53" s="12">
        <f t="shared" si="7"/>
        <v>4.6784576164053329</v>
      </c>
      <c r="AK53" s="12">
        <f t="shared" si="8"/>
        <v>4.5737295161463161</v>
      </c>
      <c r="AL53" s="12">
        <f t="shared" si="9"/>
        <v>4.4730091961648313</v>
      </c>
      <c r="AM53" s="12">
        <f t="shared" si="10"/>
        <v>4.3764043183572969</v>
      </c>
      <c r="AN53" s="12">
        <f t="shared" si="11"/>
        <v>4.2839552463691772</v>
      </c>
      <c r="AO53" s="12">
        <f t="shared" si="12"/>
        <v>4.1956491251898367</v>
      </c>
    </row>
    <row r="54" spans="1:41" x14ac:dyDescent="0.2">
      <c r="A54" s="52">
        <v>65000</v>
      </c>
      <c r="B54" s="8">
        <v>0.2</v>
      </c>
      <c r="C54" s="8">
        <v>0.21</v>
      </c>
      <c r="D54" s="8">
        <v>0.21999999999999997</v>
      </c>
      <c r="E54" s="8">
        <v>0.22999999999999998</v>
      </c>
      <c r="F54" s="8">
        <v>0.24</v>
      </c>
      <c r="G54" s="22">
        <v>0.25</v>
      </c>
      <c r="H54" s="8">
        <v>0.26</v>
      </c>
      <c r="I54" s="8">
        <v>0.27</v>
      </c>
      <c r="J54" s="8">
        <v>0.28000000000000003</v>
      </c>
      <c r="K54" s="8">
        <v>0.28999999999999998</v>
      </c>
      <c r="L54" s="8">
        <v>0.3</v>
      </c>
      <c r="M54" s="8">
        <v>0.31</v>
      </c>
      <c r="O54" s="52">
        <v>65000</v>
      </c>
      <c r="P54" s="47">
        <v>349141.272098316</v>
      </c>
      <c r="Q54" s="47">
        <v>341333.60906398075</v>
      </c>
      <c r="R54" s="47">
        <v>333572.71498808573</v>
      </c>
      <c r="S54" s="47">
        <v>325924.40470164805</v>
      </c>
      <c r="T54" s="47">
        <v>318439.21204109339</v>
      </c>
      <c r="U54" s="48">
        <v>311155.10214856395</v>
      </c>
      <c r="V54" s="47">
        <v>304099.74506634666</v>
      </c>
      <c r="W54" s="47">
        <v>297292.41854951053</v>
      </c>
      <c r="X54" s="47">
        <v>290745.59775071405</v>
      </c>
      <c r="Y54" s="47">
        <v>284466.28069322422</v>
      </c>
      <c r="Z54" s="47">
        <v>278457.09101399651</v>
      </c>
      <c r="AA54" s="47">
        <v>272717.19313733943</v>
      </c>
      <c r="AC54" s="52">
        <v>65000</v>
      </c>
      <c r="AD54" s="12">
        <f t="shared" si="1"/>
        <v>5.371404186127938</v>
      </c>
      <c r="AE54" s="12">
        <f t="shared" si="2"/>
        <v>5.2512862932920115</v>
      </c>
      <c r="AF54" s="12">
        <f t="shared" si="3"/>
        <v>5.1318879228936263</v>
      </c>
      <c r="AG54" s="12">
        <f t="shared" si="4"/>
        <v>5.0142216107945856</v>
      </c>
      <c r="AH54" s="12">
        <f t="shared" si="5"/>
        <v>4.899064800632206</v>
      </c>
      <c r="AI54" s="12">
        <f t="shared" si="6"/>
        <v>4.7870015715163685</v>
      </c>
      <c r="AJ54" s="12">
        <f t="shared" si="7"/>
        <v>4.6784576164053329</v>
      </c>
      <c r="AK54" s="12">
        <f t="shared" si="8"/>
        <v>4.5737295161463161</v>
      </c>
      <c r="AL54" s="12">
        <f t="shared" si="9"/>
        <v>4.4730091961648313</v>
      </c>
      <c r="AM54" s="12">
        <f t="shared" si="10"/>
        <v>4.376404318357296</v>
      </c>
      <c r="AN54" s="12">
        <f t="shared" si="11"/>
        <v>4.2839552463691772</v>
      </c>
      <c r="AO54" s="12">
        <f t="shared" si="12"/>
        <v>4.1956491251898376</v>
      </c>
    </row>
    <row r="55" spans="1:41" x14ac:dyDescent="0.2">
      <c r="A55" s="52">
        <v>66000</v>
      </c>
      <c r="B55" s="8">
        <v>0.2</v>
      </c>
      <c r="C55" s="8">
        <v>0.21</v>
      </c>
      <c r="D55" s="8">
        <v>0.21999999999999997</v>
      </c>
      <c r="E55" s="8">
        <v>0.22999999999999998</v>
      </c>
      <c r="F55" s="8">
        <v>0.245</v>
      </c>
      <c r="G55" s="22">
        <v>0.255</v>
      </c>
      <c r="H55" s="8">
        <v>0.26500000000000001</v>
      </c>
      <c r="I55" s="8">
        <v>0.27500000000000002</v>
      </c>
      <c r="J55" s="8">
        <v>0.28500000000000003</v>
      </c>
      <c r="K55" s="8">
        <v>0.29499999999999998</v>
      </c>
      <c r="L55" s="8">
        <v>0.30499999999999999</v>
      </c>
      <c r="M55" s="8">
        <v>0.315</v>
      </c>
      <c r="O55" s="52">
        <v>66000</v>
      </c>
      <c r="P55" s="47">
        <v>354512.67628444394</v>
      </c>
      <c r="Q55" s="47">
        <v>346584.89535727276</v>
      </c>
      <c r="R55" s="47">
        <v>338704.6029109793</v>
      </c>
      <c r="S55" s="47">
        <v>330938.62631244259</v>
      </c>
      <c r="T55" s="47">
        <v>330074.49094259483</v>
      </c>
      <c r="U55" s="48">
        <v>322260.9457944819</v>
      </c>
      <c r="V55" s="47">
        <v>314716.24504203571</v>
      </c>
      <c r="W55" s="47">
        <v>307456.26191872457</v>
      </c>
      <c r="X55" s="47">
        <v>300490.36778521608</v>
      </c>
      <c r="Y55" s="47">
        <v>293822.73130488466</v>
      </c>
      <c r="Z55" s="47">
        <v>287453.39703137183</v>
      </c>
      <c r="AA55" s="47">
        <v>281379.17842805391</v>
      </c>
      <c r="AC55" s="52">
        <v>66000</v>
      </c>
      <c r="AD55" s="12">
        <f t="shared" si="1"/>
        <v>5.371404186127938</v>
      </c>
      <c r="AE55" s="12">
        <f t="shared" si="2"/>
        <v>5.2512862932920115</v>
      </c>
      <c r="AF55" s="12">
        <f t="shared" si="3"/>
        <v>5.1318879228936254</v>
      </c>
      <c r="AG55" s="12">
        <f t="shared" si="4"/>
        <v>5.0142216107945847</v>
      </c>
      <c r="AH55" s="12">
        <f t="shared" si="5"/>
        <v>5.0011286506453763</v>
      </c>
      <c r="AI55" s="12">
        <f t="shared" si="6"/>
        <v>4.8827416029466955</v>
      </c>
      <c r="AJ55" s="12">
        <f t="shared" si="7"/>
        <v>4.768427955182359</v>
      </c>
      <c r="AK55" s="12">
        <f t="shared" si="8"/>
        <v>4.6584282108897659</v>
      </c>
      <c r="AL55" s="12">
        <f t="shared" si="9"/>
        <v>4.5528843603820617</v>
      </c>
      <c r="AM55" s="12">
        <f t="shared" si="10"/>
        <v>4.4518595652255248</v>
      </c>
      <c r="AN55" s="12">
        <f t="shared" si="11"/>
        <v>4.3553545004753307</v>
      </c>
      <c r="AO55" s="12">
        <f t="shared" si="12"/>
        <v>4.2633208852735445</v>
      </c>
    </row>
    <row r="56" spans="1:41" x14ac:dyDescent="0.2">
      <c r="A56" s="52">
        <v>67000</v>
      </c>
      <c r="B56" s="8">
        <v>0.2</v>
      </c>
      <c r="C56" s="8">
        <v>0.21000000000000002</v>
      </c>
      <c r="D56" s="8">
        <v>0.21999999999999997</v>
      </c>
      <c r="E56" s="8">
        <v>0.23499999999999999</v>
      </c>
      <c r="F56" s="8">
        <v>0.245</v>
      </c>
      <c r="G56" s="22">
        <v>0.255</v>
      </c>
      <c r="H56" s="8">
        <v>0.27</v>
      </c>
      <c r="I56" s="8">
        <v>0.28000000000000003</v>
      </c>
      <c r="J56" s="8">
        <v>0.29000000000000004</v>
      </c>
      <c r="K56" s="8">
        <v>0.3</v>
      </c>
      <c r="L56" s="8">
        <v>0.30499999999999999</v>
      </c>
      <c r="M56" s="8">
        <v>0.315</v>
      </c>
      <c r="O56" s="52">
        <v>67000</v>
      </c>
      <c r="P56" s="47">
        <v>359884.08047057193</v>
      </c>
      <c r="Q56" s="47">
        <v>351836.18165056489</v>
      </c>
      <c r="R56" s="47">
        <v>343836.49083387299</v>
      </c>
      <c r="S56" s="47">
        <v>343256.17070417712</v>
      </c>
      <c r="T56" s="47">
        <v>335075.61959324026</v>
      </c>
      <c r="U56" s="48">
        <v>327143.68739742861</v>
      </c>
      <c r="V56" s="47">
        <v>325512.68569527875</v>
      </c>
      <c r="W56" s="47">
        <v>317789.50267742551</v>
      </c>
      <c r="X56" s="47">
        <v>310394.8881481525</v>
      </c>
      <c r="Y56" s="47">
        <v>303330.09241028153</v>
      </c>
      <c r="Z56" s="47">
        <v>291808.75153184717</v>
      </c>
      <c r="AA56" s="47">
        <v>285642.49931332748</v>
      </c>
      <c r="AC56" s="52">
        <v>67000</v>
      </c>
      <c r="AD56" s="12">
        <f t="shared" si="1"/>
        <v>5.3714041861279389</v>
      </c>
      <c r="AE56" s="12">
        <f t="shared" si="2"/>
        <v>5.2512862932920132</v>
      </c>
      <c r="AF56" s="12">
        <f t="shared" si="3"/>
        <v>5.1318879228936263</v>
      </c>
      <c r="AG56" s="12">
        <f t="shared" si="4"/>
        <v>5.123226428420554</v>
      </c>
      <c r="AH56" s="12">
        <f t="shared" si="5"/>
        <v>5.0011286506453771</v>
      </c>
      <c r="AI56" s="12">
        <f t="shared" si="6"/>
        <v>4.8827416029466955</v>
      </c>
      <c r="AJ56" s="12">
        <f t="shared" si="7"/>
        <v>4.8583982939593842</v>
      </c>
      <c r="AK56" s="12">
        <f t="shared" si="8"/>
        <v>4.7431269056332166</v>
      </c>
      <c r="AL56" s="12">
        <f t="shared" si="9"/>
        <v>4.6327595245992912</v>
      </c>
      <c r="AM56" s="12">
        <f t="shared" si="10"/>
        <v>4.5273148120937545</v>
      </c>
      <c r="AN56" s="12">
        <f t="shared" si="11"/>
        <v>4.3553545004753307</v>
      </c>
      <c r="AO56" s="12">
        <f t="shared" si="12"/>
        <v>4.2633208852735445</v>
      </c>
    </row>
    <row r="57" spans="1:41" x14ac:dyDescent="0.2">
      <c r="A57" s="52">
        <v>68000</v>
      </c>
      <c r="B57" s="8">
        <v>0.2</v>
      </c>
      <c r="C57" s="8">
        <v>0.21000000000000002</v>
      </c>
      <c r="D57" s="8">
        <v>0.22499999999999998</v>
      </c>
      <c r="E57" s="8">
        <v>0.23499999999999999</v>
      </c>
      <c r="F57" s="8">
        <v>0.245</v>
      </c>
      <c r="G57" s="22">
        <v>0.26</v>
      </c>
      <c r="H57" s="8">
        <v>0.27</v>
      </c>
      <c r="I57" s="8">
        <v>0.28000000000000003</v>
      </c>
      <c r="J57" s="8">
        <v>0.29000000000000004</v>
      </c>
      <c r="K57" s="8">
        <v>0.3</v>
      </c>
      <c r="L57" s="8">
        <v>0.31</v>
      </c>
      <c r="M57" s="8">
        <v>0.32</v>
      </c>
      <c r="O57" s="52">
        <v>68000</v>
      </c>
      <c r="P57" s="47">
        <v>365255.48465669982</v>
      </c>
      <c r="Q57" s="47">
        <v>357087.4679438569</v>
      </c>
      <c r="R57" s="47">
        <v>356899.47827396583</v>
      </c>
      <c r="S57" s="47">
        <v>348379.39713259775</v>
      </c>
      <c r="T57" s="47">
        <v>340076.74824388558</v>
      </c>
      <c r="U57" s="48">
        <v>338536.75113763753</v>
      </c>
      <c r="V57" s="47">
        <v>330371.08398923813</v>
      </c>
      <c r="W57" s="47">
        <v>322532.62958305876</v>
      </c>
      <c r="X57" s="47">
        <v>315027.6476727518</v>
      </c>
      <c r="Y57" s="47">
        <v>307857.40722237527</v>
      </c>
      <c r="Z57" s="47">
        <v>301019.25531154091</v>
      </c>
      <c r="AA57" s="47">
        <v>294507.49988429307</v>
      </c>
      <c r="AC57" s="52">
        <v>68000</v>
      </c>
      <c r="AD57" s="12">
        <f t="shared" si="1"/>
        <v>5.3714041861279389</v>
      </c>
      <c r="AE57" s="12">
        <f t="shared" si="2"/>
        <v>5.2512862932920132</v>
      </c>
      <c r="AF57" s="12">
        <f t="shared" si="3"/>
        <v>5.248521739323027</v>
      </c>
      <c r="AG57" s="12">
        <f t="shared" si="4"/>
        <v>5.1232264284205549</v>
      </c>
      <c r="AH57" s="12">
        <f t="shared" si="5"/>
        <v>5.0011286506453763</v>
      </c>
      <c r="AI57" s="12">
        <f t="shared" si="6"/>
        <v>4.9784816343770224</v>
      </c>
      <c r="AJ57" s="12">
        <f t="shared" si="7"/>
        <v>4.8583982939593842</v>
      </c>
      <c r="AK57" s="12">
        <f t="shared" si="8"/>
        <v>4.7431269056332175</v>
      </c>
      <c r="AL57" s="12">
        <f t="shared" si="9"/>
        <v>4.6327595245992912</v>
      </c>
      <c r="AM57" s="12">
        <f t="shared" si="10"/>
        <v>4.5273148120937536</v>
      </c>
      <c r="AN57" s="12">
        <f t="shared" si="11"/>
        <v>4.4267537545814841</v>
      </c>
      <c r="AO57" s="12">
        <f t="shared" si="12"/>
        <v>4.3309926453572514</v>
      </c>
    </row>
    <row r="58" spans="1:41" x14ac:dyDescent="0.2">
      <c r="A58" s="52">
        <v>69000</v>
      </c>
      <c r="B58" s="8">
        <v>0.2</v>
      </c>
      <c r="C58" s="8">
        <v>0.21000000000000002</v>
      </c>
      <c r="D58" s="8">
        <v>0.22499999999999998</v>
      </c>
      <c r="E58" s="8">
        <v>0.23499999999999999</v>
      </c>
      <c r="F58" s="8">
        <v>0.25</v>
      </c>
      <c r="G58" s="22">
        <v>0.26</v>
      </c>
      <c r="H58" s="8">
        <v>0.27</v>
      </c>
      <c r="I58" s="8">
        <v>0.28000000000000003</v>
      </c>
      <c r="J58" s="8">
        <v>0.29000000000000004</v>
      </c>
      <c r="K58" s="8">
        <v>0.3</v>
      </c>
      <c r="L58" s="8">
        <v>0.31</v>
      </c>
      <c r="M58" s="8">
        <v>0.32</v>
      </c>
      <c r="O58" s="52">
        <v>69000</v>
      </c>
      <c r="P58" s="47">
        <v>370626.88884282776</v>
      </c>
      <c r="Q58" s="47">
        <v>362338.75423714891</v>
      </c>
      <c r="R58" s="47">
        <v>362148.00001328881</v>
      </c>
      <c r="S58" s="47">
        <v>353502.6235610182</v>
      </c>
      <c r="T58" s="47">
        <v>352120.28254543978</v>
      </c>
      <c r="U58" s="48">
        <v>343515.23277201457</v>
      </c>
      <c r="V58" s="47">
        <v>335229.48228319752</v>
      </c>
      <c r="W58" s="47">
        <v>327275.75648869202</v>
      </c>
      <c r="X58" s="47">
        <v>319660.40719735104</v>
      </c>
      <c r="Y58" s="47">
        <v>312384.72203446907</v>
      </c>
      <c r="Z58" s="47">
        <v>305446.00906612235</v>
      </c>
      <c r="AA58" s="47">
        <v>298838.49252965034</v>
      </c>
      <c r="AC58" s="52">
        <v>69000</v>
      </c>
      <c r="AD58" s="12">
        <f t="shared" si="1"/>
        <v>5.3714041861279389</v>
      </c>
      <c r="AE58" s="12">
        <f t="shared" si="2"/>
        <v>5.2512862932920132</v>
      </c>
      <c r="AF58" s="12">
        <f t="shared" si="3"/>
        <v>5.2485217393230261</v>
      </c>
      <c r="AG58" s="12">
        <f t="shared" si="4"/>
        <v>5.123226428420554</v>
      </c>
      <c r="AH58" s="12">
        <f t="shared" si="5"/>
        <v>5.1031925006585475</v>
      </c>
      <c r="AI58" s="12">
        <f t="shared" si="6"/>
        <v>4.9784816343770224</v>
      </c>
      <c r="AJ58" s="12">
        <f t="shared" si="7"/>
        <v>4.8583982939593842</v>
      </c>
      <c r="AK58" s="12">
        <f t="shared" si="8"/>
        <v>4.7431269056332175</v>
      </c>
      <c r="AL58" s="12">
        <f t="shared" si="9"/>
        <v>4.6327595245992903</v>
      </c>
      <c r="AM58" s="12">
        <f t="shared" si="10"/>
        <v>4.5273148120937545</v>
      </c>
      <c r="AN58" s="12">
        <f t="shared" si="11"/>
        <v>4.4267537545814832</v>
      </c>
      <c r="AO58" s="12">
        <f t="shared" si="12"/>
        <v>4.3309926453572514</v>
      </c>
    </row>
    <row r="59" spans="1:41" x14ac:dyDescent="0.2">
      <c r="A59" s="52">
        <v>70000</v>
      </c>
      <c r="B59" s="8">
        <v>0.20499999999999999</v>
      </c>
      <c r="C59" s="8">
        <v>0.21499999999999997</v>
      </c>
      <c r="D59" s="8">
        <v>0.22499999999999998</v>
      </c>
      <c r="E59" s="8">
        <v>0.24</v>
      </c>
      <c r="F59" s="8">
        <v>0.25</v>
      </c>
      <c r="G59" s="22">
        <v>0.26</v>
      </c>
      <c r="H59" s="8">
        <v>0.27500000000000002</v>
      </c>
      <c r="I59" s="8">
        <v>0.28500000000000003</v>
      </c>
      <c r="J59" s="8">
        <v>0.29499999999999998</v>
      </c>
      <c r="K59" s="8">
        <v>0.30499999999999999</v>
      </c>
      <c r="L59" s="8">
        <v>0.315</v>
      </c>
      <c r="M59" s="8">
        <v>0.32</v>
      </c>
      <c r="O59" s="52">
        <v>70000</v>
      </c>
      <c r="P59" s="47">
        <v>385398.25035467959</v>
      </c>
      <c r="Q59" s="47">
        <v>376342.18435259414</v>
      </c>
      <c r="R59" s="47">
        <v>367396.52175261185</v>
      </c>
      <c r="S59" s="47">
        <v>366256.18722325668</v>
      </c>
      <c r="T59" s="47">
        <v>357223.47504609829</v>
      </c>
      <c r="U59" s="48">
        <v>348493.71440639161</v>
      </c>
      <c r="V59" s="47">
        <v>346385.80429154873</v>
      </c>
      <c r="W59" s="47">
        <v>337947.79202636675</v>
      </c>
      <c r="X59" s="47">
        <v>329884.42821715632</v>
      </c>
      <c r="Y59" s="47">
        <v>322193.90412733884</v>
      </c>
      <c r="Z59" s="47">
        <v>314870.71060813457</v>
      </c>
      <c r="AA59" s="47">
        <v>303169.4851750076</v>
      </c>
      <c r="AC59" s="52">
        <v>70000</v>
      </c>
      <c r="AD59" s="12">
        <f t="shared" si="1"/>
        <v>5.5056892907811372</v>
      </c>
      <c r="AE59" s="12">
        <f t="shared" si="2"/>
        <v>5.3763169193227736</v>
      </c>
      <c r="AF59" s="12">
        <f t="shared" si="3"/>
        <v>5.2485217393230261</v>
      </c>
      <c r="AG59" s="12">
        <f t="shared" si="4"/>
        <v>5.2322312460465241</v>
      </c>
      <c r="AH59" s="12">
        <f t="shared" si="5"/>
        <v>5.1031925006585466</v>
      </c>
      <c r="AI59" s="12">
        <f t="shared" si="6"/>
        <v>4.9784816343770233</v>
      </c>
      <c r="AJ59" s="12">
        <f t="shared" si="7"/>
        <v>4.9483686327364103</v>
      </c>
      <c r="AK59" s="12">
        <f t="shared" si="8"/>
        <v>4.8278256003766682</v>
      </c>
      <c r="AL59" s="12">
        <f t="shared" si="9"/>
        <v>4.7126346888165189</v>
      </c>
      <c r="AM59" s="12">
        <f t="shared" si="10"/>
        <v>4.6027700589619833</v>
      </c>
      <c r="AN59" s="12">
        <f t="shared" si="11"/>
        <v>4.4981530086876367</v>
      </c>
      <c r="AO59" s="12">
        <f t="shared" si="12"/>
        <v>4.3309926453572514</v>
      </c>
    </row>
    <row r="60" spans="1:41" x14ac:dyDescent="0.2">
      <c r="A60" s="52">
        <v>71000</v>
      </c>
      <c r="B60" s="8">
        <v>0.20499999999999999</v>
      </c>
      <c r="C60" s="8">
        <v>0.21499999999999997</v>
      </c>
      <c r="D60" s="8">
        <v>0.22499999999999998</v>
      </c>
      <c r="E60" s="8">
        <v>0.24</v>
      </c>
      <c r="F60" s="8">
        <v>0.25</v>
      </c>
      <c r="G60" s="22">
        <v>0.26500000000000001</v>
      </c>
      <c r="H60" s="8">
        <v>0.27500000000000002</v>
      </c>
      <c r="I60" s="8">
        <v>0.28500000000000003</v>
      </c>
      <c r="J60" s="8">
        <v>0.29499999999999998</v>
      </c>
      <c r="K60" s="8">
        <v>0.30499999999999999</v>
      </c>
      <c r="L60" s="8">
        <v>0.315</v>
      </c>
      <c r="M60" s="8">
        <v>0.32500000000000001</v>
      </c>
      <c r="O60" s="52">
        <v>71000</v>
      </c>
      <c r="P60" s="47">
        <v>390903.93964546075</v>
      </c>
      <c r="Q60" s="47">
        <v>381718.50127191696</v>
      </c>
      <c r="R60" s="47">
        <v>372645.04349193489</v>
      </c>
      <c r="S60" s="47">
        <v>371488.41846930317</v>
      </c>
      <c r="T60" s="47">
        <v>362326.66754675691</v>
      </c>
      <c r="U60" s="48">
        <v>360269.73827232188</v>
      </c>
      <c r="V60" s="47">
        <v>351334.17292428511</v>
      </c>
      <c r="W60" s="47">
        <v>342775.61762674339</v>
      </c>
      <c r="X60" s="47">
        <v>334597.06290597288</v>
      </c>
      <c r="Y60" s="47">
        <v>326796.67418630084</v>
      </c>
      <c r="Z60" s="47">
        <v>319368.86361682217</v>
      </c>
      <c r="AA60" s="47">
        <v>312305.17278630805</v>
      </c>
      <c r="AC60" s="52">
        <v>71000</v>
      </c>
      <c r="AD60" s="12">
        <f t="shared" si="1"/>
        <v>5.5056892907811372</v>
      </c>
      <c r="AE60" s="12">
        <f t="shared" si="2"/>
        <v>5.3763169193227744</v>
      </c>
      <c r="AF60" s="12">
        <f t="shared" si="3"/>
        <v>5.248521739323027</v>
      </c>
      <c r="AG60" s="12">
        <f t="shared" si="4"/>
        <v>5.2322312460465232</v>
      </c>
      <c r="AH60" s="12">
        <f t="shared" si="5"/>
        <v>5.1031925006585483</v>
      </c>
      <c r="AI60" s="12">
        <f t="shared" si="6"/>
        <v>5.0742216658073502</v>
      </c>
      <c r="AJ60" s="12">
        <f t="shared" si="7"/>
        <v>4.9483686327364103</v>
      </c>
      <c r="AK60" s="12">
        <f t="shared" si="8"/>
        <v>4.8278256003766673</v>
      </c>
      <c r="AL60" s="12">
        <f t="shared" si="9"/>
        <v>4.7126346888165198</v>
      </c>
      <c r="AM60" s="12">
        <f t="shared" si="10"/>
        <v>4.6027700589619833</v>
      </c>
      <c r="AN60" s="12">
        <f t="shared" si="11"/>
        <v>4.4981530086876358</v>
      </c>
      <c r="AO60" s="12">
        <f t="shared" si="12"/>
        <v>4.3986644054409583</v>
      </c>
    </row>
    <row r="61" spans="1:41" x14ac:dyDescent="0.2">
      <c r="A61" s="52">
        <v>72000</v>
      </c>
      <c r="B61" s="8">
        <v>0.20499999999999999</v>
      </c>
      <c r="C61" s="8">
        <v>0.21499999999999997</v>
      </c>
      <c r="D61" s="8">
        <v>0.22999999999999998</v>
      </c>
      <c r="E61" s="8">
        <v>0.24</v>
      </c>
      <c r="F61" s="8">
        <v>0.25</v>
      </c>
      <c r="G61" s="22">
        <v>0.26500000000000001</v>
      </c>
      <c r="H61" s="8">
        <v>0.27500000000000002</v>
      </c>
      <c r="I61" s="8">
        <v>0.28500000000000003</v>
      </c>
      <c r="J61" s="8">
        <v>0.29499999999999998</v>
      </c>
      <c r="K61" s="8">
        <v>0.30499999999999999</v>
      </c>
      <c r="L61" s="8">
        <v>0.315</v>
      </c>
      <c r="M61" s="8">
        <v>0.32500000000000001</v>
      </c>
      <c r="O61" s="52">
        <v>72000</v>
      </c>
      <c r="P61" s="47">
        <v>396409.6289362419</v>
      </c>
      <c r="Q61" s="47">
        <v>387094.81819123967</v>
      </c>
      <c r="R61" s="47">
        <v>386291.2000141748</v>
      </c>
      <c r="S61" s="47">
        <v>376720.64971534972</v>
      </c>
      <c r="T61" s="47">
        <v>367429.86004741542</v>
      </c>
      <c r="U61" s="48">
        <v>365343.95993812924</v>
      </c>
      <c r="V61" s="47">
        <v>356282.54155702156</v>
      </c>
      <c r="W61" s="47">
        <v>347603.44322712003</v>
      </c>
      <c r="X61" s="47">
        <v>339309.69759478938</v>
      </c>
      <c r="Y61" s="47">
        <v>331399.44424526283</v>
      </c>
      <c r="Z61" s="47">
        <v>323867.01662550983</v>
      </c>
      <c r="AA61" s="47">
        <v>316703.83719174901</v>
      </c>
      <c r="AC61" s="52">
        <v>72000</v>
      </c>
      <c r="AD61" s="12">
        <f t="shared" si="1"/>
        <v>5.5056892907811372</v>
      </c>
      <c r="AE61" s="12">
        <f t="shared" si="2"/>
        <v>5.3763169193227736</v>
      </c>
      <c r="AF61" s="12">
        <f t="shared" si="3"/>
        <v>5.3651555557524278</v>
      </c>
      <c r="AG61" s="12">
        <f t="shared" si="4"/>
        <v>5.2322312460465241</v>
      </c>
      <c r="AH61" s="12">
        <f t="shared" si="5"/>
        <v>5.1031925006585475</v>
      </c>
      <c r="AI61" s="12">
        <f t="shared" si="6"/>
        <v>5.0742216658073502</v>
      </c>
      <c r="AJ61" s="12">
        <f t="shared" si="7"/>
        <v>4.9483686327364103</v>
      </c>
      <c r="AK61" s="12">
        <f t="shared" si="8"/>
        <v>4.8278256003766673</v>
      </c>
      <c r="AL61" s="12">
        <f t="shared" si="9"/>
        <v>4.7126346888165189</v>
      </c>
      <c r="AM61" s="12">
        <f t="shared" si="10"/>
        <v>4.6027700589619833</v>
      </c>
      <c r="AN61" s="12">
        <f t="shared" si="11"/>
        <v>4.4981530086876367</v>
      </c>
      <c r="AO61" s="12">
        <f t="shared" si="12"/>
        <v>4.3986644054409583</v>
      </c>
    </row>
    <row r="62" spans="1:41" x14ac:dyDescent="0.2">
      <c r="A62" s="52">
        <v>73000</v>
      </c>
      <c r="B62" s="8">
        <v>0.20499999999999999</v>
      </c>
      <c r="C62" s="8">
        <v>0.21499999999999997</v>
      </c>
      <c r="D62" s="8">
        <v>0.22999999999999998</v>
      </c>
      <c r="E62" s="8">
        <v>0.24</v>
      </c>
      <c r="F62" s="8">
        <v>0.255</v>
      </c>
      <c r="G62" s="22">
        <v>0.26500000000000001</v>
      </c>
      <c r="H62" s="8">
        <v>0.27500000000000002</v>
      </c>
      <c r="I62" s="8">
        <v>0.29000000000000004</v>
      </c>
      <c r="J62" s="8">
        <v>0.3</v>
      </c>
      <c r="K62" s="8">
        <v>0.31</v>
      </c>
      <c r="L62" s="8">
        <v>0.32</v>
      </c>
      <c r="M62" s="8">
        <v>0.32500000000000001</v>
      </c>
      <c r="O62" s="52">
        <v>73000</v>
      </c>
      <c r="P62" s="47">
        <v>401915.318227023</v>
      </c>
      <c r="Q62" s="47">
        <v>392471.13511056249</v>
      </c>
      <c r="R62" s="47">
        <v>391656.35556992725</v>
      </c>
      <c r="S62" s="47">
        <v>381952.88096139627</v>
      </c>
      <c r="T62" s="47">
        <v>379983.71359903546</v>
      </c>
      <c r="U62" s="48">
        <v>370418.18160393654</v>
      </c>
      <c r="V62" s="47">
        <v>361230.91018975794</v>
      </c>
      <c r="W62" s="47">
        <v>358614.27354376862</v>
      </c>
      <c r="X62" s="47">
        <v>349853.21927146363</v>
      </c>
      <c r="Y62" s="47">
        <v>341510.44732560549</v>
      </c>
      <c r="Z62" s="47">
        <v>333577.31518394663</v>
      </c>
      <c r="AA62" s="47">
        <v>321102.50159718993</v>
      </c>
      <c r="AC62" s="52">
        <v>73000</v>
      </c>
      <c r="AD62" s="12">
        <f t="shared" si="1"/>
        <v>5.5056892907811372</v>
      </c>
      <c r="AE62" s="12">
        <f t="shared" si="2"/>
        <v>5.3763169193227736</v>
      </c>
      <c r="AF62" s="12">
        <f t="shared" si="3"/>
        <v>5.3651555557524278</v>
      </c>
      <c r="AG62" s="12">
        <f t="shared" si="4"/>
        <v>5.2322312460465241</v>
      </c>
      <c r="AH62" s="12">
        <f t="shared" si="5"/>
        <v>5.2052563506717187</v>
      </c>
      <c r="AI62" s="12">
        <f t="shared" si="6"/>
        <v>5.0742216658073502</v>
      </c>
      <c r="AJ62" s="12">
        <f t="shared" si="7"/>
        <v>4.9483686327364103</v>
      </c>
      <c r="AK62" s="12">
        <f t="shared" si="8"/>
        <v>4.912524295120118</v>
      </c>
      <c r="AL62" s="12">
        <f t="shared" si="9"/>
        <v>4.7925098530337484</v>
      </c>
      <c r="AM62" s="12">
        <f t="shared" si="10"/>
        <v>4.6782253058302121</v>
      </c>
      <c r="AN62" s="12">
        <f t="shared" si="11"/>
        <v>4.5695522627937892</v>
      </c>
      <c r="AO62" s="12">
        <f t="shared" si="12"/>
        <v>4.3986644054409583</v>
      </c>
    </row>
    <row r="63" spans="1:41" x14ac:dyDescent="0.2">
      <c r="A63" s="52">
        <v>74000</v>
      </c>
      <c r="B63" s="8">
        <v>0.20500000000000002</v>
      </c>
      <c r="C63" s="8">
        <v>0.21499999999999997</v>
      </c>
      <c r="D63" s="8">
        <v>0.22999999999999998</v>
      </c>
      <c r="E63" s="8">
        <v>0.24</v>
      </c>
      <c r="F63" s="8">
        <v>0.255</v>
      </c>
      <c r="G63" s="22">
        <v>0.26500000000000001</v>
      </c>
      <c r="H63" s="8">
        <v>0.28000000000000003</v>
      </c>
      <c r="I63" s="8">
        <v>0.29000000000000004</v>
      </c>
      <c r="J63" s="8">
        <v>0.3</v>
      </c>
      <c r="K63" s="8">
        <v>0.31</v>
      </c>
      <c r="L63" s="8">
        <v>0.32</v>
      </c>
      <c r="M63" s="8">
        <v>0.33</v>
      </c>
      <c r="O63" s="52">
        <v>74000</v>
      </c>
      <c r="P63" s="47">
        <v>407421.00751780416</v>
      </c>
      <c r="Q63" s="47">
        <v>397847.45202988526</v>
      </c>
      <c r="R63" s="47">
        <v>397021.51112567965</v>
      </c>
      <c r="S63" s="47">
        <v>387185.11220744275</v>
      </c>
      <c r="T63" s="47">
        <v>385188.96994970716</v>
      </c>
      <c r="U63" s="48">
        <v>375492.40326974395</v>
      </c>
      <c r="V63" s="47">
        <v>372837.08389199432</v>
      </c>
      <c r="W63" s="47">
        <v>363526.79783888877</v>
      </c>
      <c r="X63" s="47">
        <v>354645.72912449739</v>
      </c>
      <c r="Y63" s="47">
        <v>346188.67263143574</v>
      </c>
      <c r="Z63" s="47">
        <v>338146.86744674039</v>
      </c>
      <c r="AA63" s="47">
        <v>330508.87624882523</v>
      </c>
      <c r="AC63" s="52">
        <v>74000</v>
      </c>
      <c r="AD63" s="12">
        <f t="shared" si="1"/>
        <v>5.5056892907811372</v>
      </c>
      <c r="AE63" s="12">
        <f t="shared" si="2"/>
        <v>5.3763169193227736</v>
      </c>
      <c r="AF63" s="12">
        <f t="shared" si="3"/>
        <v>5.3651555557524278</v>
      </c>
      <c r="AG63" s="12">
        <f t="shared" si="4"/>
        <v>5.2322312460465241</v>
      </c>
      <c r="AH63" s="12">
        <f t="shared" si="5"/>
        <v>5.2052563506717187</v>
      </c>
      <c r="AI63" s="12">
        <f t="shared" si="6"/>
        <v>5.0742216658073511</v>
      </c>
      <c r="AJ63" s="12">
        <f t="shared" si="7"/>
        <v>5.0383389715134363</v>
      </c>
      <c r="AK63" s="12">
        <f t="shared" si="8"/>
        <v>4.9125242951201189</v>
      </c>
      <c r="AL63" s="12">
        <f t="shared" si="9"/>
        <v>4.7925098530337484</v>
      </c>
      <c r="AM63" s="12">
        <f t="shared" si="10"/>
        <v>4.678225305830213</v>
      </c>
      <c r="AN63" s="12">
        <f t="shared" si="11"/>
        <v>4.5695522627937892</v>
      </c>
      <c r="AO63" s="12">
        <f t="shared" si="12"/>
        <v>4.4663361655246652</v>
      </c>
    </row>
    <row r="64" spans="1:41" s="20" customFormat="1" x14ac:dyDescent="0.2">
      <c r="A64" s="52">
        <v>75000</v>
      </c>
      <c r="B64" s="8">
        <v>0.20500000000000002</v>
      </c>
      <c r="C64" s="8">
        <v>0.21499999999999997</v>
      </c>
      <c r="D64" s="8">
        <v>0.22999999999999998</v>
      </c>
      <c r="E64" s="8">
        <v>0.245</v>
      </c>
      <c r="F64" s="8">
        <v>0.255</v>
      </c>
      <c r="G64" s="22">
        <v>0.27</v>
      </c>
      <c r="H64" s="8">
        <v>0.28000000000000003</v>
      </c>
      <c r="I64" s="8">
        <v>0.29000000000000004</v>
      </c>
      <c r="J64" s="8">
        <v>0.3</v>
      </c>
      <c r="K64" s="8">
        <v>0.31</v>
      </c>
      <c r="L64" s="8">
        <v>0.32</v>
      </c>
      <c r="M64" s="8">
        <v>0.33</v>
      </c>
      <c r="O64" s="52">
        <v>75000</v>
      </c>
      <c r="P64" s="47">
        <v>412926.69680858537</v>
      </c>
      <c r="Q64" s="47">
        <v>403223.76894920797</v>
      </c>
      <c r="R64" s="47">
        <v>402386.66668143211</v>
      </c>
      <c r="S64" s="47">
        <v>400592.70477543696</v>
      </c>
      <c r="T64" s="47">
        <v>390394.22630037885</v>
      </c>
      <c r="U64" s="48">
        <v>387747.12729282584</v>
      </c>
      <c r="V64" s="47">
        <v>377875.42286350776</v>
      </c>
      <c r="W64" s="47">
        <v>368439.32213400881</v>
      </c>
      <c r="X64" s="47">
        <v>359438.23897753109</v>
      </c>
      <c r="Y64" s="47">
        <v>350866.89793726598</v>
      </c>
      <c r="Z64" s="47">
        <v>342716.41970953421</v>
      </c>
      <c r="AA64" s="47">
        <v>334975.21241434989</v>
      </c>
      <c r="AC64" s="52">
        <v>75000</v>
      </c>
      <c r="AD64" s="12">
        <f t="shared" si="1"/>
        <v>5.5056892907811381</v>
      </c>
      <c r="AE64" s="12">
        <f t="shared" si="2"/>
        <v>5.3763169193227727</v>
      </c>
      <c r="AF64" s="12">
        <f t="shared" si="3"/>
        <v>5.3651555557524278</v>
      </c>
      <c r="AG64" s="12">
        <f t="shared" si="4"/>
        <v>5.3412360636724925</v>
      </c>
      <c r="AH64" s="12">
        <f t="shared" si="5"/>
        <v>5.2052563506717178</v>
      </c>
      <c r="AI64" s="12">
        <f t="shared" si="6"/>
        <v>5.1699616972376781</v>
      </c>
      <c r="AJ64" s="12">
        <f t="shared" si="7"/>
        <v>5.0383389715134372</v>
      </c>
      <c r="AK64" s="12">
        <f t="shared" si="8"/>
        <v>4.9125242951201171</v>
      </c>
      <c r="AL64" s="12">
        <f t="shared" si="9"/>
        <v>4.7925098530337475</v>
      </c>
      <c r="AM64" s="12">
        <f t="shared" si="10"/>
        <v>4.678225305830213</v>
      </c>
      <c r="AN64" s="12">
        <f t="shared" si="11"/>
        <v>4.5695522627937892</v>
      </c>
      <c r="AO64" s="12">
        <f t="shared" si="12"/>
        <v>4.4663361655246652</v>
      </c>
    </row>
    <row r="65" spans="1:42" x14ac:dyDescent="0.2">
      <c r="A65" s="52">
        <v>76000</v>
      </c>
      <c r="B65" s="56">
        <v>0.20500000000000002</v>
      </c>
      <c r="C65" s="56">
        <v>0.21999999999999997</v>
      </c>
      <c r="D65" s="56">
        <v>0.22999999999999998</v>
      </c>
      <c r="E65" s="56">
        <v>0.245</v>
      </c>
      <c r="F65" s="56">
        <v>0.255</v>
      </c>
      <c r="G65" s="56">
        <v>0.27</v>
      </c>
      <c r="H65" s="56">
        <v>0.28000000000000003</v>
      </c>
      <c r="I65" s="56">
        <v>0.29000000000000004</v>
      </c>
      <c r="J65" s="56">
        <v>0.3</v>
      </c>
      <c r="K65" s="56">
        <v>0.31</v>
      </c>
      <c r="L65" s="56">
        <v>0.32</v>
      </c>
      <c r="M65" s="56">
        <v>0.33</v>
      </c>
      <c r="N65" s="23"/>
      <c r="O65" s="52">
        <v>76000</v>
      </c>
      <c r="P65" s="49">
        <v>418432.38609936647</v>
      </c>
      <c r="Q65" s="49">
        <v>418102.41344686865</v>
      </c>
      <c r="R65" s="49">
        <v>407751.82223718456</v>
      </c>
      <c r="S65" s="49">
        <v>405933.94083910948</v>
      </c>
      <c r="T65" s="49">
        <v>395599.48265105061</v>
      </c>
      <c r="U65" s="49">
        <v>392917.08899006346</v>
      </c>
      <c r="V65" s="49">
        <v>382913.7618350212</v>
      </c>
      <c r="W65" s="49">
        <v>373351.84642912896</v>
      </c>
      <c r="X65" s="49">
        <v>364230.74883056484</v>
      </c>
      <c r="Y65" s="49">
        <v>355545.12324309617</v>
      </c>
      <c r="Z65" s="49">
        <v>347285.97197232797</v>
      </c>
      <c r="AA65" s="49">
        <v>339441.54857987456</v>
      </c>
      <c r="AB65" s="23"/>
      <c r="AC65" s="52">
        <v>76000</v>
      </c>
      <c r="AD65" s="12">
        <f t="shared" si="1"/>
        <v>5.5056892907811381</v>
      </c>
      <c r="AE65" s="12">
        <f t="shared" si="2"/>
        <v>5.5013475453535348</v>
      </c>
      <c r="AF65" s="12">
        <f t="shared" si="3"/>
        <v>5.3651555557524286</v>
      </c>
      <c r="AG65" s="12">
        <f t="shared" si="4"/>
        <v>5.3412360636724934</v>
      </c>
      <c r="AH65" s="12">
        <f t="shared" si="5"/>
        <v>5.2052563506717187</v>
      </c>
      <c r="AI65" s="12">
        <f t="shared" si="6"/>
        <v>5.1699616972376772</v>
      </c>
      <c r="AJ65" s="12">
        <f t="shared" si="7"/>
        <v>5.0383389715134372</v>
      </c>
      <c r="AK65" s="12">
        <f t="shared" si="8"/>
        <v>4.912524295120118</v>
      </c>
      <c r="AL65" s="12">
        <f t="shared" si="9"/>
        <v>4.7925098530337475</v>
      </c>
      <c r="AM65" s="12">
        <f t="shared" si="10"/>
        <v>4.678225305830213</v>
      </c>
      <c r="AN65" s="12">
        <f t="shared" si="11"/>
        <v>4.5695522627937892</v>
      </c>
      <c r="AO65" s="12">
        <f t="shared" si="12"/>
        <v>4.4663361655246652</v>
      </c>
      <c r="AP65" s="23"/>
    </row>
    <row r="66" spans="1:42" x14ac:dyDescent="0.2">
      <c r="A66" s="52">
        <v>77000</v>
      </c>
      <c r="B66" s="56">
        <v>0.20500000000000002</v>
      </c>
      <c r="C66" s="56">
        <v>0.21999999999999997</v>
      </c>
      <c r="D66" s="56">
        <v>0.22999999999999998</v>
      </c>
      <c r="E66" s="56">
        <v>0.245</v>
      </c>
      <c r="F66" s="56">
        <v>0.255</v>
      </c>
      <c r="G66" s="56">
        <v>0.27</v>
      </c>
      <c r="H66" s="56">
        <v>0.28000000000000003</v>
      </c>
      <c r="I66" s="56">
        <v>0.29000000000000004</v>
      </c>
      <c r="J66" s="56">
        <v>0.30499999999999999</v>
      </c>
      <c r="K66" s="56">
        <v>0.315</v>
      </c>
      <c r="L66" s="56">
        <v>0.32500000000000001</v>
      </c>
      <c r="M66" s="56">
        <v>0.33</v>
      </c>
      <c r="N66" s="23"/>
      <c r="O66" s="52">
        <v>77000</v>
      </c>
      <c r="P66" s="49">
        <v>423938.07539014757</v>
      </c>
      <c r="Q66" s="49">
        <v>423603.76099222217</v>
      </c>
      <c r="R66" s="49">
        <v>413116.97779293696</v>
      </c>
      <c r="S66" s="49">
        <v>411275.17690278194</v>
      </c>
      <c r="T66" s="49">
        <v>400804.73900172231</v>
      </c>
      <c r="U66" s="49">
        <v>398087.05068730115</v>
      </c>
      <c r="V66" s="49">
        <v>387952.10080653464</v>
      </c>
      <c r="W66" s="49">
        <v>378264.37072424911</v>
      </c>
      <c r="X66" s="49">
        <v>375173.64632832521</v>
      </c>
      <c r="Y66" s="49">
        <v>366033.40255778003</v>
      </c>
      <c r="Z66" s="49">
        <v>357353.26680129551</v>
      </c>
      <c r="AA66" s="49">
        <v>343907.88474539923</v>
      </c>
      <c r="AB66" s="23"/>
      <c r="AC66" s="52">
        <v>77000</v>
      </c>
      <c r="AD66" s="12">
        <f t="shared" si="1"/>
        <v>5.5056892907811372</v>
      </c>
      <c r="AE66" s="12">
        <f t="shared" si="2"/>
        <v>5.5013475453535348</v>
      </c>
      <c r="AF66" s="12">
        <f t="shared" si="3"/>
        <v>5.3651555557524278</v>
      </c>
      <c r="AG66" s="12">
        <f t="shared" si="4"/>
        <v>5.3412360636724925</v>
      </c>
      <c r="AH66" s="12">
        <f t="shared" si="5"/>
        <v>5.2052563506717187</v>
      </c>
      <c r="AI66" s="12">
        <f t="shared" si="6"/>
        <v>5.1699616972376772</v>
      </c>
      <c r="AJ66" s="12">
        <f t="shared" si="7"/>
        <v>5.0383389715134372</v>
      </c>
      <c r="AK66" s="12">
        <f t="shared" si="8"/>
        <v>4.912524295120118</v>
      </c>
      <c r="AL66" s="12">
        <f t="shared" si="9"/>
        <v>4.8723850172509771</v>
      </c>
      <c r="AM66" s="12">
        <f t="shared" si="10"/>
        <v>4.7536805526984418</v>
      </c>
      <c r="AN66" s="12">
        <f t="shared" si="11"/>
        <v>4.6409515168999418</v>
      </c>
      <c r="AO66" s="12">
        <f t="shared" si="12"/>
        <v>4.4663361655246652</v>
      </c>
      <c r="AP66" s="23"/>
    </row>
    <row r="67" spans="1:42" x14ac:dyDescent="0.2">
      <c r="A67" s="52">
        <v>78000</v>
      </c>
      <c r="B67" s="56">
        <v>0.20500000000000002</v>
      </c>
      <c r="C67" s="56">
        <v>0.21999999999999997</v>
      </c>
      <c r="D67" s="56">
        <v>0.23499999999999999</v>
      </c>
      <c r="E67" s="56">
        <v>0.245</v>
      </c>
      <c r="F67" s="56">
        <v>0.26</v>
      </c>
      <c r="G67" s="56">
        <v>0.27</v>
      </c>
      <c r="H67" s="56">
        <v>0.28000000000000003</v>
      </c>
      <c r="I67" s="56">
        <v>0.29499999999999998</v>
      </c>
      <c r="J67" s="56">
        <v>0.30499999999999999</v>
      </c>
      <c r="K67" s="56">
        <v>0.315</v>
      </c>
      <c r="L67" s="56">
        <v>0.32500000000000001</v>
      </c>
      <c r="M67" s="56">
        <v>0.33500000000000002</v>
      </c>
      <c r="N67" s="23"/>
      <c r="O67" s="52">
        <v>78000</v>
      </c>
      <c r="P67" s="49">
        <v>429443.76468092878</v>
      </c>
      <c r="Q67" s="49">
        <v>429105.10853757575</v>
      </c>
      <c r="R67" s="49">
        <v>427579.57103018265</v>
      </c>
      <c r="S67" s="49">
        <v>416616.41296645446</v>
      </c>
      <c r="T67" s="49">
        <v>413970.97565342137</v>
      </c>
      <c r="U67" s="49">
        <v>403257.01238453883</v>
      </c>
      <c r="V67" s="49">
        <v>392990.43977804808</v>
      </c>
      <c r="W67" s="49">
        <v>389783.39320935827</v>
      </c>
      <c r="X67" s="49">
        <v>380046.03134557622</v>
      </c>
      <c r="Y67" s="49">
        <v>370787.08311047847</v>
      </c>
      <c r="Z67" s="49">
        <v>361994.21831819549</v>
      </c>
      <c r="AA67" s="49">
        <v>353652.61819745303</v>
      </c>
      <c r="AB67" s="23"/>
      <c r="AC67" s="52">
        <v>78000</v>
      </c>
      <c r="AD67" s="12">
        <f t="shared" si="1"/>
        <v>5.5056892907811381</v>
      </c>
      <c r="AE67" s="12">
        <f t="shared" si="2"/>
        <v>5.5013475453535357</v>
      </c>
      <c r="AF67" s="12">
        <f t="shared" si="3"/>
        <v>5.4817893721818285</v>
      </c>
      <c r="AG67" s="12">
        <f t="shared" si="4"/>
        <v>5.3412360636724934</v>
      </c>
      <c r="AH67" s="12">
        <f t="shared" si="5"/>
        <v>5.307320200684889</v>
      </c>
      <c r="AI67" s="12">
        <f t="shared" si="6"/>
        <v>5.1699616972376772</v>
      </c>
      <c r="AJ67" s="12">
        <f t="shared" si="7"/>
        <v>5.0383389715134372</v>
      </c>
      <c r="AK67" s="12">
        <f t="shared" si="8"/>
        <v>4.9972229898635678</v>
      </c>
      <c r="AL67" s="12">
        <f t="shared" si="9"/>
        <v>4.8723850172509771</v>
      </c>
      <c r="AM67" s="12">
        <f t="shared" si="10"/>
        <v>4.7536805526984418</v>
      </c>
      <c r="AN67" s="12">
        <f t="shared" si="11"/>
        <v>4.6409515168999418</v>
      </c>
      <c r="AO67" s="12">
        <f t="shared" si="12"/>
        <v>4.5340079256083721</v>
      </c>
      <c r="AP67" s="23"/>
    </row>
    <row r="68" spans="1:42" x14ac:dyDescent="0.2">
      <c r="A68" s="52">
        <v>79000</v>
      </c>
      <c r="B68" s="56">
        <v>0.20500000000000002</v>
      </c>
      <c r="C68" s="56">
        <v>0.21999999999999997</v>
      </c>
      <c r="D68" s="56">
        <v>0.23499999999999999</v>
      </c>
      <c r="E68" s="56">
        <v>0.245</v>
      </c>
      <c r="F68" s="56">
        <v>0.26</v>
      </c>
      <c r="G68" s="56">
        <v>0.27</v>
      </c>
      <c r="H68" s="56">
        <v>0.28500000000000003</v>
      </c>
      <c r="I68" s="56">
        <v>0.29499999999999998</v>
      </c>
      <c r="J68" s="56">
        <v>0.30499999999999999</v>
      </c>
      <c r="K68" s="56">
        <v>0.315</v>
      </c>
      <c r="L68" s="56">
        <v>0.32500000000000001</v>
      </c>
      <c r="M68" s="56">
        <v>0.33500000000000002</v>
      </c>
      <c r="N68" s="23"/>
      <c r="O68" s="52">
        <v>79000</v>
      </c>
      <c r="P68" s="49">
        <v>434949.45397170988</v>
      </c>
      <c r="Q68" s="49">
        <v>434606.45608292927</v>
      </c>
      <c r="R68" s="49">
        <v>433061.36040236446</v>
      </c>
      <c r="S68" s="49">
        <v>421957.64903012698</v>
      </c>
      <c r="T68" s="49">
        <v>419278.29585410625</v>
      </c>
      <c r="U68" s="49">
        <v>408426.97408177651</v>
      </c>
      <c r="V68" s="49">
        <v>405136.43551294651</v>
      </c>
      <c r="W68" s="49">
        <v>394780.61619922181</v>
      </c>
      <c r="X68" s="49">
        <v>384918.41636282724</v>
      </c>
      <c r="Y68" s="49">
        <v>375540.76366317691</v>
      </c>
      <c r="Z68" s="49">
        <v>366635.16983509547</v>
      </c>
      <c r="AA68" s="49">
        <v>358186.6261230614</v>
      </c>
      <c r="AB68" s="23"/>
      <c r="AC68" s="52">
        <v>79000</v>
      </c>
      <c r="AD68" s="12">
        <f t="shared" si="1"/>
        <v>5.5056892907811381</v>
      </c>
      <c r="AE68" s="12">
        <f t="shared" si="2"/>
        <v>5.5013475453535348</v>
      </c>
      <c r="AF68" s="12">
        <f t="shared" si="3"/>
        <v>5.4817893721818285</v>
      </c>
      <c r="AG68" s="12">
        <f t="shared" si="4"/>
        <v>5.3412360636724934</v>
      </c>
      <c r="AH68" s="12">
        <f t="shared" si="5"/>
        <v>5.307320200684889</v>
      </c>
      <c r="AI68" s="12">
        <f t="shared" si="6"/>
        <v>5.1699616972376772</v>
      </c>
      <c r="AJ68" s="12">
        <f t="shared" si="7"/>
        <v>5.1283093102904624</v>
      </c>
      <c r="AK68" s="12">
        <f t="shared" si="8"/>
        <v>4.9972229898635669</v>
      </c>
      <c r="AL68" s="12">
        <f t="shared" si="9"/>
        <v>4.8723850172509779</v>
      </c>
      <c r="AM68" s="12">
        <f t="shared" si="10"/>
        <v>4.7536805526984418</v>
      </c>
      <c r="AN68" s="12">
        <f t="shared" si="11"/>
        <v>4.6409515168999427</v>
      </c>
      <c r="AO68" s="12">
        <f t="shared" si="12"/>
        <v>4.5340079256083721</v>
      </c>
      <c r="AP68" s="23"/>
    </row>
    <row r="69" spans="1:42" x14ac:dyDescent="0.2">
      <c r="A69" s="52">
        <v>80000</v>
      </c>
      <c r="B69" s="56">
        <v>0.20500000000000002</v>
      </c>
      <c r="C69" s="56">
        <v>0.21999999999999997</v>
      </c>
      <c r="D69" s="56">
        <v>0.23499999999999999</v>
      </c>
      <c r="E69" s="56">
        <v>0.25</v>
      </c>
      <c r="F69" s="56">
        <v>0.26</v>
      </c>
      <c r="G69" s="56">
        <v>0.27</v>
      </c>
      <c r="H69" s="56">
        <v>0.28500000000000003</v>
      </c>
      <c r="I69" s="56">
        <v>0.29499999999999998</v>
      </c>
      <c r="J69" s="56">
        <v>0.30499999999999999</v>
      </c>
      <c r="K69" s="56">
        <v>0.315</v>
      </c>
      <c r="L69" s="56">
        <v>0.32500000000000001</v>
      </c>
      <c r="M69" s="56">
        <v>0.33500000000000002</v>
      </c>
      <c r="N69" s="23"/>
      <c r="O69" s="52">
        <v>80000</v>
      </c>
      <c r="P69" s="49">
        <v>440455.14326249104</v>
      </c>
      <c r="Q69" s="49">
        <v>440107.8036282828</v>
      </c>
      <c r="R69" s="49">
        <v>438543.14977454633</v>
      </c>
      <c r="S69" s="49">
        <v>436019.27050387702</v>
      </c>
      <c r="T69" s="49">
        <v>424585.61605479114</v>
      </c>
      <c r="U69" s="49">
        <v>413596.93577901419</v>
      </c>
      <c r="V69" s="49">
        <v>410264.74482323695</v>
      </c>
      <c r="W69" s="49">
        <v>399777.83918908541</v>
      </c>
      <c r="X69" s="49">
        <v>389790.80138007819</v>
      </c>
      <c r="Y69" s="49">
        <v>380294.44421587535</v>
      </c>
      <c r="Z69" s="49">
        <v>371276.12135199533</v>
      </c>
      <c r="AA69" s="49">
        <v>362720.63404866983</v>
      </c>
      <c r="AB69" s="23"/>
      <c r="AC69" s="52">
        <v>80000</v>
      </c>
      <c r="AD69" s="12">
        <f t="shared" si="1"/>
        <v>5.5056892907811381</v>
      </c>
      <c r="AE69" s="12">
        <f t="shared" si="2"/>
        <v>5.5013475453535348</v>
      </c>
      <c r="AF69" s="12">
        <f t="shared" si="3"/>
        <v>5.4817893721818294</v>
      </c>
      <c r="AG69" s="12">
        <f t="shared" si="4"/>
        <v>5.4502408812984626</v>
      </c>
      <c r="AH69" s="12">
        <f t="shared" si="5"/>
        <v>5.307320200684889</v>
      </c>
      <c r="AI69" s="12">
        <f t="shared" si="6"/>
        <v>5.1699616972376772</v>
      </c>
      <c r="AJ69" s="12">
        <f t="shared" si="7"/>
        <v>5.1283093102904616</v>
      </c>
      <c r="AK69" s="12">
        <f t="shared" si="8"/>
        <v>4.9972229898635678</v>
      </c>
      <c r="AL69" s="12">
        <f t="shared" si="9"/>
        <v>4.8723850172509771</v>
      </c>
      <c r="AM69" s="12">
        <f t="shared" si="10"/>
        <v>4.7536805526984418</v>
      </c>
      <c r="AN69" s="12">
        <f t="shared" si="11"/>
        <v>4.6409515168999418</v>
      </c>
      <c r="AO69" s="12">
        <f t="shared" si="12"/>
        <v>4.534007925608373</v>
      </c>
      <c r="AP69" s="23"/>
    </row>
    <row r="70" spans="1:42" x14ac:dyDescent="0.2">
      <c r="A70" s="52">
        <v>81000</v>
      </c>
      <c r="B70" s="56">
        <v>0.20500000000000002</v>
      </c>
      <c r="C70" s="56">
        <v>0.21999999999999997</v>
      </c>
      <c r="D70" s="56">
        <v>0.23499999999999999</v>
      </c>
      <c r="E70" s="56">
        <v>0.25</v>
      </c>
      <c r="F70" s="56">
        <v>0.26</v>
      </c>
      <c r="G70" s="56">
        <v>0.27500000000000002</v>
      </c>
      <c r="H70" s="56">
        <v>0.28500000000000003</v>
      </c>
      <c r="I70" s="56">
        <v>0.29499999999999998</v>
      </c>
      <c r="J70" s="56">
        <v>0.31</v>
      </c>
      <c r="K70" s="56">
        <v>0.32</v>
      </c>
      <c r="L70" s="56">
        <v>0.33</v>
      </c>
      <c r="M70" s="56">
        <v>0.33500000000000002</v>
      </c>
      <c r="N70" s="23"/>
      <c r="O70" s="52">
        <v>81000</v>
      </c>
      <c r="P70" s="49">
        <v>445960.83255327214</v>
      </c>
      <c r="Q70" s="49">
        <v>445609.15117363638</v>
      </c>
      <c r="R70" s="49">
        <v>444024.93914672814</v>
      </c>
      <c r="S70" s="49">
        <v>441469.51138517546</v>
      </c>
      <c r="T70" s="49">
        <v>429892.93625547603</v>
      </c>
      <c r="U70" s="49">
        <v>426521.8400221084</v>
      </c>
      <c r="V70" s="49">
        <v>415393.05413352745</v>
      </c>
      <c r="W70" s="49">
        <v>404775.06217894895</v>
      </c>
      <c r="X70" s="49">
        <v>401133.07469892473</v>
      </c>
      <c r="Y70" s="49">
        <v>391159.99976490036</v>
      </c>
      <c r="Z70" s="49">
        <v>381700.41245149373</v>
      </c>
      <c r="AA70" s="49">
        <v>367254.64197427814</v>
      </c>
      <c r="AB70" s="23"/>
      <c r="AC70" s="52">
        <v>81000</v>
      </c>
      <c r="AD70" s="12">
        <f t="shared" si="1"/>
        <v>5.5056892907811372</v>
      </c>
      <c r="AE70" s="12">
        <f t="shared" si="2"/>
        <v>5.5013475453535357</v>
      </c>
      <c r="AF70" s="12">
        <f t="shared" si="3"/>
        <v>5.4817893721818285</v>
      </c>
      <c r="AG70" s="12">
        <f t="shared" si="4"/>
        <v>5.4502408812984626</v>
      </c>
      <c r="AH70" s="12">
        <f t="shared" si="5"/>
        <v>5.307320200684889</v>
      </c>
      <c r="AI70" s="12">
        <f t="shared" si="6"/>
        <v>5.265701728668005</v>
      </c>
      <c r="AJ70" s="12">
        <f t="shared" si="7"/>
        <v>5.1283093102904624</v>
      </c>
      <c r="AK70" s="12">
        <f t="shared" si="8"/>
        <v>4.9972229898635669</v>
      </c>
      <c r="AL70" s="12">
        <f t="shared" si="9"/>
        <v>4.9522601814682066</v>
      </c>
      <c r="AM70" s="12">
        <f t="shared" si="10"/>
        <v>4.8291357995666715</v>
      </c>
      <c r="AN70" s="12">
        <f t="shared" si="11"/>
        <v>4.7123507710060952</v>
      </c>
      <c r="AO70" s="12">
        <f t="shared" si="12"/>
        <v>4.5340079256083721</v>
      </c>
      <c r="AP70" s="23"/>
    </row>
    <row r="71" spans="1:42" x14ac:dyDescent="0.2">
      <c r="A71" s="52">
        <v>82000</v>
      </c>
      <c r="B71" s="56">
        <v>0.21000000000000002</v>
      </c>
      <c r="C71" s="56">
        <v>0.21999999999999997</v>
      </c>
      <c r="D71" s="56">
        <v>0.23499999999999999</v>
      </c>
      <c r="E71" s="56">
        <v>0.25</v>
      </c>
      <c r="F71" s="56">
        <v>0.26</v>
      </c>
      <c r="G71" s="56">
        <v>0.27500000000000002</v>
      </c>
      <c r="H71" s="56">
        <v>0.28500000000000003</v>
      </c>
      <c r="I71" s="56">
        <v>0.3</v>
      </c>
      <c r="J71" s="56">
        <v>0.31</v>
      </c>
      <c r="K71" s="56">
        <v>0.32</v>
      </c>
      <c r="L71" s="56">
        <v>0.33</v>
      </c>
      <c r="M71" s="56">
        <v>0.34</v>
      </c>
      <c r="N71" s="23"/>
      <c r="O71" s="52">
        <v>82000</v>
      </c>
      <c r="P71" s="49">
        <v>462477.90042561555</v>
      </c>
      <c r="Q71" s="49">
        <v>451110.4987189899</v>
      </c>
      <c r="R71" s="49">
        <v>449506.72851890995</v>
      </c>
      <c r="S71" s="49">
        <v>446919.75226647389</v>
      </c>
      <c r="T71" s="49">
        <v>435200.25645616092</v>
      </c>
      <c r="U71" s="49">
        <v>431787.54175077647</v>
      </c>
      <c r="V71" s="49">
        <v>420521.36344381789</v>
      </c>
      <c r="W71" s="49">
        <v>416717.57813777548</v>
      </c>
      <c r="X71" s="49">
        <v>406085.33488039294</v>
      </c>
      <c r="Y71" s="49">
        <v>395989.135564467</v>
      </c>
      <c r="Z71" s="49">
        <v>386412.76322249981</v>
      </c>
      <c r="AA71" s="49">
        <v>377337.73422675056</v>
      </c>
      <c r="AB71" s="23"/>
      <c r="AC71" s="52">
        <v>82000</v>
      </c>
      <c r="AD71" s="12">
        <f t="shared" ref="AD71:AD99" si="13">P71/$O71</f>
        <v>5.6399743954343355</v>
      </c>
      <c r="AE71" s="12">
        <f t="shared" ref="AE71:AE99" si="14">Q71/$O71</f>
        <v>5.5013475453535357</v>
      </c>
      <c r="AF71" s="12">
        <f t="shared" ref="AF71:AF99" si="15">R71/$O71</f>
        <v>5.4817893721818285</v>
      </c>
      <c r="AG71" s="12">
        <f t="shared" ref="AG71:AG99" si="16">S71/$O71</f>
        <v>5.4502408812984617</v>
      </c>
      <c r="AH71" s="12">
        <f t="shared" ref="AH71:AH99" si="17">T71/$O71</f>
        <v>5.307320200684889</v>
      </c>
      <c r="AI71" s="12">
        <f t="shared" ref="AI71:AI99" si="18">U71/$O71</f>
        <v>5.2657017286680059</v>
      </c>
      <c r="AJ71" s="12">
        <f t="shared" ref="AJ71:AJ99" si="19">V71/$O71</f>
        <v>5.1283093102904624</v>
      </c>
      <c r="AK71" s="12">
        <f t="shared" ref="AK71:AK99" si="20">W71/$O71</f>
        <v>5.0819216846070177</v>
      </c>
      <c r="AL71" s="12">
        <f t="shared" ref="AL71:AL99" si="21">X71/$O71</f>
        <v>4.9522601814682066</v>
      </c>
      <c r="AM71" s="12">
        <f t="shared" ref="AM71:AM99" si="22">Y71/$O71</f>
        <v>4.8291357995666706</v>
      </c>
      <c r="AN71" s="12">
        <f t="shared" ref="AN71:AN99" si="23">Z71/$O71</f>
        <v>4.7123507710060952</v>
      </c>
      <c r="AO71" s="12">
        <f t="shared" ref="AO71:AO99" si="24">AA71/$O71</f>
        <v>4.6016796856920799</v>
      </c>
      <c r="AP71" s="23"/>
    </row>
    <row r="72" spans="1:42" x14ac:dyDescent="0.2">
      <c r="A72" s="52">
        <v>83000</v>
      </c>
      <c r="B72" s="56">
        <v>0.21000000000000002</v>
      </c>
      <c r="C72" s="56">
        <v>0.21999999999999997</v>
      </c>
      <c r="D72" s="56">
        <v>0.23499999999999999</v>
      </c>
      <c r="E72" s="56">
        <v>0.25</v>
      </c>
      <c r="F72" s="56">
        <v>0.26500000000000001</v>
      </c>
      <c r="G72" s="56">
        <v>0.27500000000000002</v>
      </c>
      <c r="H72" s="56">
        <v>0.28500000000000003</v>
      </c>
      <c r="I72" s="56">
        <v>0.3</v>
      </c>
      <c r="J72" s="56">
        <v>0.31</v>
      </c>
      <c r="K72" s="56">
        <v>0.32</v>
      </c>
      <c r="L72" s="56">
        <v>0.33</v>
      </c>
      <c r="M72" s="56">
        <v>0.34</v>
      </c>
      <c r="N72" s="23"/>
      <c r="O72" s="52">
        <v>83000</v>
      </c>
      <c r="P72" s="49">
        <v>468117.87482104986</v>
      </c>
      <c r="Q72" s="49">
        <v>456611.84626434342</v>
      </c>
      <c r="R72" s="49">
        <v>454988.51789109182</v>
      </c>
      <c r="S72" s="49">
        <v>452369.99314777239</v>
      </c>
      <c r="T72" s="49">
        <v>448978.876207939</v>
      </c>
      <c r="U72" s="49">
        <v>437053.24347944447</v>
      </c>
      <c r="V72" s="49">
        <v>425649.67275410838</v>
      </c>
      <c r="W72" s="49">
        <v>421799.49982238247</v>
      </c>
      <c r="X72" s="49">
        <v>411037.5950618611</v>
      </c>
      <c r="Y72" s="49">
        <v>400818.27136403375</v>
      </c>
      <c r="Z72" s="49">
        <v>391125.11399350589</v>
      </c>
      <c r="AA72" s="49">
        <v>381939.41391244263</v>
      </c>
      <c r="AB72" s="23"/>
      <c r="AC72" s="52">
        <v>83000</v>
      </c>
      <c r="AD72" s="12">
        <f t="shared" si="13"/>
        <v>5.6399743954343355</v>
      </c>
      <c r="AE72" s="12">
        <f t="shared" si="14"/>
        <v>5.5013475453535348</v>
      </c>
      <c r="AF72" s="12">
        <f t="shared" si="15"/>
        <v>5.4817893721818294</v>
      </c>
      <c r="AG72" s="12">
        <f t="shared" si="16"/>
        <v>5.4502408812984626</v>
      </c>
      <c r="AH72" s="12">
        <f t="shared" si="17"/>
        <v>5.4093840506980602</v>
      </c>
      <c r="AI72" s="12">
        <f t="shared" si="18"/>
        <v>5.2657017286680059</v>
      </c>
      <c r="AJ72" s="12">
        <f t="shared" si="19"/>
        <v>5.1283093102904624</v>
      </c>
      <c r="AK72" s="12">
        <f t="shared" si="20"/>
        <v>5.0819216846070177</v>
      </c>
      <c r="AL72" s="12">
        <f t="shared" si="21"/>
        <v>4.9522601814682057</v>
      </c>
      <c r="AM72" s="12">
        <f t="shared" si="22"/>
        <v>4.8291357995666715</v>
      </c>
      <c r="AN72" s="12">
        <f t="shared" si="23"/>
        <v>4.7123507710060952</v>
      </c>
      <c r="AO72" s="12">
        <f t="shared" si="24"/>
        <v>4.6016796856920799</v>
      </c>
      <c r="AP72" s="23"/>
    </row>
    <row r="73" spans="1:42" x14ac:dyDescent="0.2">
      <c r="A73" s="52">
        <v>84000</v>
      </c>
      <c r="B73" s="56">
        <v>0.21000000000000002</v>
      </c>
      <c r="C73" s="56">
        <v>0.22499999999999998</v>
      </c>
      <c r="D73" s="56">
        <v>0.23499999999999999</v>
      </c>
      <c r="E73" s="56">
        <v>0.25</v>
      </c>
      <c r="F73" s="56">
        <v>0.26500000000000001</v>
      </c>
      <c r="G73" s="56">
        <v>0.27500000000000002</v>
      </c>
      <c r="H73" s="56">
        <v>0.29000000000000004</v>
      </c>
      <c r="I73" s="56">
        <v>0.3</v>
      </c>
      <c r="J73" s="56">
        <v>0.31</v>
      </c>
      <c r="K73" s="56">
        <v>0.32</v>
      </c>
      <c r="L73" s="56">
        <v>0.33</v>
      </c>
      <c r="M73" s="56">
        <v>0.34</v>
      </c>
      <c r="N73" s="23"/>
      <c r="O73" s="52">
        <v>84000</v>
      </c>
      <c r="P73" s="49">
        <v>473757.84921648423</v>
      </c>
      <c r="Q73" s="49">
        <v>472615.76639628102</v>
      </c>
      <c r="R73" s="49">
        <v>460470.30726327363</v>
      </c>
      <c r="S73" s="49">
        <v>457820.23402907082</v>
      </c>
      <c r="T73" s="49">
        <v>454388.26025863708</v>
      </c>
      <c r="U73" s="49">
        <v>442318.94520811248</v>
      </c>
      <c r="V73" s="49">
        <v>438335.49052166898</v>
      </c>
      <c r="W73" s="49">
        <v>426881.42150698951</v>
      </c>
      <c r="X73" s="49">
        <v>415989.85524332937</v>
      </c>
      <c r="Y73" s="49">
        <v>405647.40716360038</v>
      </c>
      <c r="Z73" s="49">
        <v>395837.46476451197</v>
      </c>
      <c r="AA73" s="49">
        <v>386541.09359813476</v>
      </c>
      <c r="AB73" s="23"/>
      <c r="AC73" s="52">
        <v>84000</v>
      </c>
      <c r="AD73" s="12">
        <f t="shared" si="13"/>
        <v>5.6399743954343364</v>
      </c>
      <c r="AE73" s="12">
        <f t="shared" si="14"/>
        <v>5.6263781713842977</v>
      </c>
      <c r="AF73" s="12">
        <f t="shared" si="15"/>
        <v>5.4817893721818285</v>
      </c>
      <c r="AG73" s="12">
        <f t="shared" si="16"/>
        <v>5.4502408812984626</v>
      </c>
      <c r="AH73" s="12">
        <f t="shared" si="17"/>
        <v>5.4093840506980602</v>
      </c>
      <c r="AI73" s="12">
        <f t="shared" si="18"/>
        <v>5.2657017286680059</v>
      </c>
      <c r="AJ73" s="12">
        <f t="shared" si="19"/>
        <v>5.2182796490674876</v>
      </c>
      <c r="AK73" s="12">
        <f t="shared" si="20"/>
        <v>5.0819216846070177</v>
      </c>
      <c r="AL73" s="12">
        <f t="shared" si="21"/>
        <v>4.9522601814682066</v>
      </c>
      <c r="AM73" s="12">
        <f t="shared" si="22"/>
        <v>4.8291357995666715</v>
      </c>
      <c r="AN73" s="12">
        <f t="shared" si="23"/>
        <v>4.7123507710060952</v>
      </c>
      <c r="AO73" s="12">
        <f t="shared" si="24"/>
        <v>4.6016796856920807</v>
      </c>
      <c r="AP73" s="23"/>
    </row>
    <row r="74" spans="1:42" x14ac:dyDescent="0.2">
      <c r="A74" s="52">
        <v>85000</v>
      </c>
      <c r="B74" s="56">
        <v>0.21000000000000002</v>
      </c>
      <c r="C74" s="56">
        <v>0.22499999999999998</v>
      </c>
      <c r="D74" s="56">
        <v>0.23499999999999999</v>
      </c>
      <c r="E74" s="56">
        <v>0.25</v>
      </c>
      <c r="F74" s="56">
        <v>0.26500000000000001</v>
      </c>
      <c r="G74" s="56">
        <v>0.27500000000000002</v>
      </c>
      <c r="H74" s="56">
        <v>0.29000000000000004</v>
      </c>
      <c r="I74" s="56">
        <v>0.3</v>
      </c>
      <c r="J74" s="56">
        <v>0.31</v>
      </c>
      <c r="K74" s="56">
        <v>0.32</v>
      </c>
      <c r="L74" s="56">
        <v>0.33</v>
      </c>
      <c r="M74" s="56">
        <v>0.34</v>
      </c>
      <c r="N74" s="23"/>
      <c r="O74" s="52">
        <v>85000</v>
      </c>
      <c r="P74" s="49">
        <v>479397.82361191855</v>
      </c>
      <c r="Q74" s="49">
        <v>478242.14456766529</v>
      </c>
      <c r="R74" s="49">
        <v>465952.09663545544</v>
      </c>
      <c r="S74" s="49">
        <v>463270.47491036926</v>
      </c>
      <c r="T74" s="49">
        <v>459797.6443093351</v>
      </c>
      <c r="U74" s="49">
        <v>447584.64693678048</v>
      </c>
      <c r="V74" s="49">
        <v>443553.77017073648</v>
      </c>
      <c r="W74" s="49">
        <v>431963.3431915965</v>
      </c>
      <c r="X74" s="49">
        <v>420942.11542479758</v>
      </c>
      <c r="Y74" s="49">
        <v>410476.54296316701</v>
      </c>
      <c r="Z74" s="49">
        <v>400549.81553551811</v>
      </c>
      <c r="AA74" s="49">
        <v>391142.77328382677</v>
      </c>
      <c r="AB74" s="23"/>
      <c r="AC74" s="52">
        <v>85000</v>
      </c>
      <c r="AD74" s="12">
        <f t="shared" si="13"/>
        <v>5.6399743954343355</v>
      </c>
      <c r="AE74" s="12">
        <f t="shared" si="14"/>
        <v>5.6263781713842977</v>
      </c>
      <c r="AF74" s="12">
        <f t="shared" si="15"/>
        <v>5.4817893721818285</v>
      </c>
      <c r="AG74" s="12">
        <f t="shared" si="16"/>
        <v>5.4502408812984617</v>
      </c>
      <c r="AH74" s="12">
        <f t="shared" si="17"/>
        <v>5.4093840506980602</v>
      </c>
      <c r="AI74" s="12">
        <f t="shared" si="18"/>
        <v>5.2657017286680059</v>
      </c>
      <c r="AJ74" s="12">
        <f t="shared" si="19"/>
        <v>5.2182796490674876</v>
      </c>
      <c r="AK74" s="12">
        <f t="shared" si="20"/>
        <v>5.0819216846070177</v>
      </c>
      <c r="AL74" s="12">
        <f t="shared" si="21"/>
        <v>4.9522601814682066</v>
      </c>
      <c r="AM74" s="12">
        <f t="shared" si="22"/>
        <v>4.8291357995666706</v>
      </c>
      <c r="AN74" s="12">
        <f t="shared" si="23"/>
        <v>4.7123507710060952</v>
      </c>
      <c r="AO74" s="12">
        <f t="shared" si="24"/>
        <v>4.6016796856920799</v>
      </c>
      <c r="AP74" s="23"/>
    </row>
    <row r="75" spans="1:42" x14ac:dyDescent="0.2">
      <c r="A75" s="52">
        <v>86000</v>
      </c>
      <c r="B75" s="56">
        <v>0.21000000000000002</v>
      </c>
      <c r="C75" s="56">
        <v>0.22499999999999998</v>
      </c>
      <c r="D75" s="56">
        <v>0.24</v>
      </c>
      <c r="E75" s="56">
        <v>0.25</v>
      </c>
      <c r="F75" s="56">
        <v>0.26500000000000001</v>
      </c>
      <c r="G75" s="56">
        <v>0.28000000000000003</v>
      </c>
      <c r="H75" s="56">
        <v>0.29000000000000004</v>
      </c>
      <c r="I75" s="56">
        <v>0.3</v>
      </c>
      <c r="J75" s="56">
        <v>0.31</v>
      </c>
      <c r="K75" s="56">
        <v>0.32500000000000001</v>
      </c>
      <c r="L75" s="56">
        <v>0.33500000000000002</v>
      </c>
      <c r="M75" s="56">
        <v>0.34</v>
      </c>
      <c r="N75" s="23"/>
      <c r="O75" s="52">
        <v>86000</v>
      </c>
      <c r="P75" s="49">
        <v>485037.79800735286</v>
      </c>
      <c r="Q75" s="49">
        <v>483868.52273904963</v>
      </c>
      <c r="R75" s="49">
        <v>481464.39422056574</v>
      </c>
      <c r="S75" s="49">
        <v>468720.71579166775</v>
      </c>
      <c r="T75" s="49">
        <v>465207.02836003317</v>
      </c>
      <c r="U75" s="49">
        <v>461083.99136845663</v>
      </c>
      <c r="V75" s="49">
        <v>448772.04981980391</v>
      </c>
      <c r="W75" s="49">
        <v>437045.2648762035</v>
      </c>
      <c r="X75" s="49">
        <v>425894.37560626573</v>
      </c>
      <c r="Y75" s="49">
        <v>421794.82999340142</v>
      </c>
      <c r="Z75" s="49">
        <v>411402.50215965335</v>
      </c>
      <c r="AA75" s="49">
        <v>395744.4529695189</v>
      </c>
      <c r="AB75" s="23"/>
      <c r="AC75" s="52">
        <v>86000</v>
      </c>
      <c r="AD75" s="12">
        <f t="shared" si="13"/>
        <v>5.6399743954343355</v>
      </c>
      <c r="AE75" s="12">
        <f t="shared" si="14"/>
        <v>5.6263781713842977</v>
      </c>
      <c r="AF75" s="12">
        <f t="shared" si="15"/>
        <v>5.5984231886112292</v>
      </c>
      <c r="AG75" s="12">
        <f t="shared" si="16"/>
        <v>5.4502408812984626</v>
      </c>
      <c r="AH75" s="12">
        <f t="shared" si="17"/>
        <v>5.4093840506980602</v>
      </c>
      <c r="AI75" s="12">
        <f t="shared" si="18"/>
        <v>5.3614417600983328</v>
      </c>
      <c r="AJ75" s="12">
        <f t="shared" si="19"/>
        <v>5.2182796490674876</v>
      </c>
      <c r="AK75" s="12">
        <f t="shared" si="20"/>
        <v>5.0819216846070177</v>
      </c>
      <c r="AL75" s="12">
        <f t="shared" si="21"/>
        <v>4.9522601814682066</v>
      </c>
      <c r="AM75" s="12">
        <f t="shared" si="22"/>
        <v>4.9045910464349003</v>
      </c>
      <c r="AN75" s="12">
        <f t="shared" si="23"/>
        <v>4.7837500251122487</v>
      </c>
      <c r="AO75" s="12">
        <f t="shared" si="24"/>
        <v>4.6016796856920799</v>
      </c>
      <c r="AP75" s="23"/>
    </row>
    <row r="76" spans="1:42" x14ac:dyDescent="0.2">
      <c r="A76" s="52">
        <v>87000</v>
      </c>
      <c r="B76" s="56">
        <v>0.21000000000000002</v>
      </c>
      <c r="C76" s="56">
        <v>0.22499999999999998</v>
      </c>
      <c r="D76" s="56">
        <v>0.24</v>
      </c>
      <c r="E76" s="56">
        <v>0.25</v>
      </c>
      <c r="F76" s="56">
        <v>0.26500000000000001</v>
      </c>
      <c r="G76" s="56">
        <v>0.28000000000000003</v>
      </c>
      <c r="H76" s="56">
        <v>0.29000000000000004</v>
      </c>
      <c r="I76" s="56">
        <v>0.3</v>
      </c>
      <c r="J76" s="56">
        <v>0.315</v>
      </c>
      <c r="K76" s="56">
        <v>0.32500000000000001</v>
      </c>
      <c r="L76" s="56">
        <v>0.33500000000000002</v>
      </c>
      <c r="M76" s="56">
        <v>0.34500000000000003</v>
      </c>
      <c r="N76" s="23"/>
      <c r="O76" s="52">
        <v>87000</v>
      </c>
      <c r="P76" s="49">
        <v>490677.77240278723</v>
      </c>
      <c r="Q76" s="49">
        <v>489494.90091043391</v>
      </c>
      <c r="R76" s="49">
        <v>487062.81740917696</v>
      </c>
      <c r="S76" s="49">
        <v>474170.95667296625</v>
      </c>
      <c r="T76" s="49">
        <v>470616.41241073125</v>
      </c>
      <c r="U76" s="49">
        <v>466445.43312855496</v>
      </c>
      <c r="V76" s="49">
        <v>453990.32946887147</v>
      </c>
      <c r="W76" s="49">
        <v>442127.18656081054</v>
      </c>
      <c r="X76" s="49">
        <v>437795.7750746329</v>
      </c>
      <c r="Y76" s="49">
        <v>426699.42103983636</v>
      </c>
      <c r="Z76" s="49">
        <v>416186.25218476559</v>
      </c>
      <c r="AA76" s="49">
        <v>406233.57578249351</v>
      </c>
      <c r="AB76" s="23"/>
      <c r="AC76" s="52">
        <v>87000</v>
      </c>
      <c r="AD76" s="12">
        <f t="shared" si="13"/>
        <v>5.6399743954343364</v>
      </c>
      <c r="AE76" s="12">
        <f t="shared" si="14"/>
        <v>5.6263781713842977</v>
      </c>
      <c r="AF76" s="12">
        <f t="shared" si="15"/>
        <v>5.5984231886112292</v>
      </c>
      <c r="AG76" s="12">
        <f t="shared" si="16"/>
        <v>5.4502408812984626</v>
      </c>
      <c r="AH76" s="12">
        <f t="shared" si="17"/>
        <v>5.4093840506980602</v>
      </c>
      <c r="AI76" s="12">
        <f t="shared" si="18"/>
        <v>5.3614417600983328</v>
      </c>
      <c r="AJ76" s="12">
        <f t="shared" si="19"/>
        <v>5.2182796490674885</v>
      </c>
      <c r="AK76" s="12">
        <f t="shared" si="20"/>
        <v>5.0819216846070177</v>
      </c>
      <c r="AL76" s="12">
        <f t="shared" si="21"/>
        <v>5.0321353456854352</v>
      </c>
      <c r="AM76" s="12">
        <f t="shared" si="22"/>
        <v>4.9045910464349012</v>
      </c>
      <c r="AN76" s="12">
        <f t="shared" si="23"/>
        <v>4.7837500251122478</v>
      </c>
      <c r="AO76" s="12">
        <f t="shared" si="24"/>
        <v>4.6693514457757876</v>
      </c>
      <c r="AP76" s="23"/>
    </row>
    <row r="77" spans="1:42" x14ac:dyDescent="0.2">
      <c r="A77" s="52">
        <v>88000</v>
      </c>
      <c r="B77" s="56">
        <v>0.21000000000000002</v>
      </c>
      <c r="C77" s="56">
        <v>0.22499999999999998</v>
      </c>
      <c r="D77" s="56">
        <v>0.24</v>
      </c>
      <c r="E77" s="56">
        <v>0.25</v>
      </c>
      <c r="F77" s="56">
        <v>0.26500000000000001</v>
      </c>
      <c r="G77" s="56">
        <v>0.28000000000000003</v>
      </c>
      <c r="H77" s="56">
        <v>0.29000000000000004</v>
      </c>
      <c r="I77" s="56">
        <v>0.30499999999999999</v>
      </c>
      <c r="J77" s="56">
        <v>0.315</v>
      </c>
      <c r="K77" s="56">
        <v>0.32500000000000001</v>
      </c>
      <c r="L77" s="56">
        <v>0.33500000000000002</v>
      </c>
      <c r="M77" s="56">
        <v>0.34500000000000003</v>
      </c>
      <c r="N77" s="23"/>
      <c r="O77" s="52">
        <v>88000</v>
      </c>
      <c r="P77" s="49">
        <v>496317.74679822155</v>
      </c>
      <c r="Q77" s="49">
        <v>495121.27908181818</v>
      </c>
      <c r="R77" s="49">
        <v>492661.24059778819</v>
      </c>
      <c r="S77" s="49">
        <v>479621.19755426468</v>
      </c>
      <c r="T77" s="49">
        <v>476025.79646142927</v>
      </c>
      <c r="U77" s="49">
        <v>471806.87488865328</v>
      </c>
      <c r="V77" s="49">
        <v>459208.60911793896</v>
      </c>
      <c r="W77" s="49">
        <v>454662.59338284115</v>
      </c>
      <c r="X77" s="49">
        <v>442827.91042031831</v>
      </c>
      <c r="Y77" s="49">
        <v>431604.01208627125</v>
      </c>
      <c r="Z77" s="49">
        <v>420970.00220987783</v>
      </c>
      <c r="AA77" s="49">
        <v>410902.92722826928</v>
      </c>
      <c r="AB77" s="23"/>
      <c r="AC77" s="52">
        <v>88000</v>
      </c>
      <c r="AD77" s="12">
        <f t="shared" si="13"/>
        <v>5.6399743954343355</v>
      </c>
      <c r="AE77" s="12">
        <f t="shared" si="14"/>
        <v>5.6263781713842977</v>
      </c>
      <c r="AF77" s="12">
        <f t="shared" si="15"/>
        <v>5.5984231886112292</v>
      </c>
      <c r="AG77" s="12">
        <f t="shared" si="16"/>
        <v>5.4502408812984626</v>
      </c>
      <c r="AH77" s="12">
        <f t="shared" si="17"/>
        <v>5.4093840506980602</v>
      </c>
      <c r="AI77" s="12">
        <f t="shared" si="18"/>
        <v>5.3614417600983328</v>
      </c>
      <c r="AJ77" s="12">
        <f t="shared" si="19"/>
        <v>5.2182796490674885</v>
      </c>
      <c r="AK77" s="12">
        <f t="shared" si="20"/>
        <v>5.1666203793504675</v>
      </c>
      <c r="AL77" s="12">
        <f t="shared" si="21"/>
        <v>5.0321353456854352</v>
      </c>
      <c r="AM77" s="12">
        <f t="shared" si="22"/>
        <v>4.9045910464349003</v>
      </c>
      <c r="AN77" s="12">
        <f t="shared" si="23"/>
        <v>4.7837500251122478</v>
      </c>
      <c r="AO77" s="12">
        <f t="shared" si="24"/>
        <v>4.6693514457757876</v>
      </c>
      <c r="AP77" s="23"/>
    </row>
    <row r="78" spans="1:42" x14ac:dyDescent="0.2">
      <c r="A78" s="52">
        <v>89000</v>
      </c>
      <c r="B78" s="56">
        <v>0.21000000000000002</v>
      </c>
      <c r="C78" s="56">
        <v>0.22499999999999998</v>
      </c>
      <c r="D78" s="56">
        <v>0.24</v>
      </c>
      <c r="E78" s="56">
        <v>0.255</v>
      </c>
      <c r="F78" s="56">
        <v>0.26500000000000001</v>
      </c>
      <c r="G78" s="56">
        <v>0.28000000000000003</v>
      </c>
      <c r="H78" s="56">
        <v>0.29000000000000004</v>
      </c>
      <c r="I78" s="56">
        <v>0.30499999999999999</v>
      </c>
      <c r="J78" s="56">
        <v>0.315</v>
      </c>
      <c r="K78" s="56">
        <v>0.32500000000000001</v>
      </c>
      <c r="L78" s="56">
        <v>0.33500000000000002</v>
      </c>
      <c r="M78" s="56">
        <v>0.34500000000000003</v>
      </c>
      <c r="N78" s="23"/>
      <c r="O78" s="52">
        <v>89000</v>
      </c>
      <c r="P78" s="49">
        <v>501957.72119365586</v>
      </c>
      <c r="Q78" s="49">
        <v>500747.65725320252</v>
      </c>
      <c r="R78" s="49">
        <v>498259.66378639941</v>
      </c>
      <c r="S78" s="49">
        <v>494772.8672042744</v>
      </c>
      <c r="T78" s="49">
        <v>481435.18051212741</v>
      </c>
      <c r="U78" s="49">
        <v>477168.31664875161</v>
      </c>
      <c r="V78" s="49">
        <v>464426.8887670064</v>
      </c>
      <c r="W78" s="49">
        <v>459829.21376219171</v>
      </c>
      <c r="X78" s="49">
        <v>447860.04576600378</v>
      </c>
      <c r="Y78" s="49">
        <v>436508.60313270614</v>
      </c>
      <c r="Z78" s="49">
        <v>425753.75223499013</v>
      </c>
      <c r="AA78" s="49">
        <v>415572.27867404505</v>
      </c>
      <c r="AB78" s="23"/>
      <c r="AC78" s="52">
        <v>89000</v>
      </c>
      <c r="AD78" s="12">
        <f t="shared" si="13"/>
        <v>5.6399743954343355</v>
      </c>
      <c r="AE78" s="12">
        <f t="shared" si="14"/>
        <v>5.6263781713842977</v>
      </c>
      <c r="AF78" s="12">
        <f t="shared" si="15"/>
        <v>5.5984231886112292</v>
      </c>
      <c r="AG78" s="12">
        <f t="shared" si="16"/>
        <v>5.5592456989244319</v>
      </c>
      <c r="AH78" s="12">
        <f t="shared" si="17"/>
        <v>5.4093840506980611</v>
      </c>
      <c r="AI78" s="12">
        <f t="shared" si="18"/>
        <v>5.3614417600983328</v>
      </c>
      <c r="AJ78" s="12">
        <f t="shared" si="19"/>
        <v>5.2182796490674876</v>
      </c>
      <c r="AK78" s="12">
        <f t="shared" si="20"/>
        <v>5.1666203793504684</v>
      </c>
      <c r="AL78" s="12">
        <f t="shared" si="21"/>
        <v>5.0321353456854361</v>
      </c>
      <c r="AM78" s="12">
        <f t="shared" si="22"/>
        <v>4.9045910464349003</v>
      </c>
      <c r="AN78" s="12">
        <f t="shared" si="23"/>
        <v>4.7837500251122487</v>
      </c>
      <c r="AO78" s="12">
        <f t="shared" si="24"/>
        <v>4.6693514457757868</v>
      </c>
      <c r="AP78" s="23"/>
    </row>
    <row r="79" spans="1:42" x14ac:dyDescent="0.2">
      <c r="A79" s="52">
        <v>90000</v>
      </c>
      <c r="B79" s="56">
        <v>0.21000000000000002</v>
      </c>
      <c r="C79" s="56">
        <v>0.22499999999999998</v>
      </c>
      <c r="D79" s="56">
        <v>0.24</v>
      </c>
      <c r="E79" s="56">
        <v>0.255</v>
      </c>
      <c r="F79" s="56">
        <v>0.26500000000000001</v>
      </c>
      <c r="G79" s="56">
        <v>0.28000000000000003</v>
      </c>
      <c r="H79" s="56">
        <v>0.29499999999999998</v>
      </c>
      <c r="I79" s="56">
        <v>0.30499999999999999</v>
      </c>
      <c r="J79" s="56">
        <v>0.315</v>
      </c>
      <c r="K79" s="56">
        <v>0.32500000000000001</v>
      </c>
      <c r="L79" s="56">
        <v>0.33500000000000002</v>
      </c>
      <c r="M79" s="56">
        <v>0.34500000000000003</v>
      </c>
      <c r="N79" s="23"/>
      <c r="O79" s="52">
        <v>90000</v>
      </c>
      <c r="P79" s="49">
        <v>507597.69558909023</v>
      </c>
      <c r="Q79" s="49">
        <v>506374.03542458679</v>
      </c>
      <c r="R79" s="49">
        <v>503858.08697501064</v>
      </c>
      <c r="S79" s="49">
        <v>500332.11290319887</v>
      </c>
      <c r="T79" s="49">
        <v>486844.56456282543</v>
      </c>
      <c r="U79" s="49">
        <v>482529.75840885</v>
      </c>
      <c r="V79" s="49">
        <v>477742.49890600616</v>
      </c>
      <c r="W79" s="49">
        <v>464995.83414154215</v>
      </c>
      <c r="X79" s="49">
        <v>452892.18111168919</v>
      </c>
      <c r="Y79" s="49">
        <v>441413.19417914102</v>
      </c>
      <c r="Z79" s="49">
        <v>430537.50226010231</v>
      </c>
      <c r="AA79" s="49">
        <v>420241.63011982088</v>
      </c>
      <c r="AB79" s="23"/>
      <c r="AC79" s="52">
        <v>90000</v>
      </c>
      <c r="AD79" s="12">
        <f t="shared" si="13"/>
        <v>5.6399743954343355</v>
      </c>
      <c r="AE79" s="12">
        <f t="shared" si="14"/>
        <v>5.6263781713842977</v>
      </c>
      <c r="AF79" s="12">
        <f t="shared" si="15"/>
        <v>5.5984231886112292</v>
      </c>
      <c r="AG79" s="12">
        <f t="shared" si="16"/>
        <v>5.5592456989244319</v>
      </c>
      <c r="AH79" s="12">
        <f t="shared" si="17"/>
        <v>5.4093840506980602</v>
      </c>
      <c r="AI79" s="12">
        <f t="shared" si="18"/>
        <v>5.3614417600983337</v>
      </c>
      <c r="AJ79" s="12">
        <f t="shared" si="19"/>
        <v>5.3082499878445129</v>
      </c>
      <c r="AK79" s="12">
        <f t="shared" si="20"/>
        <v>5.1666203793504684</v>
      </c>
      <c r="AL79" s="12">
        <f t="shared" si="21"/>
        <v>5.0321353456854352</v>
      </c>
      <c r="AM79" s="12">
        <f t="shared" si="22"/>
        <v>4.9045910464349003</v>
      </c>
      <c r="AN79" s="12">
        <f t="shared" si="23"/>
        <v>4.7837500251122478</v>
      </c>
      <c r="AO79" s="12">
        <f t="shared" si="24"/>
        <v>4.6693514457757876</v>
      </c>
      <c r="AP79" s="23"/>
    </row>
    <row r="80" spans="1:42" x14ac:dyDescent="0.2">
      <c r="A80" s="52">
        <v>91000</v>
      </c>
      <c r="B80" s="56">
        <v>0.21000000000000002</v>
      </c>
      <c r="C80" s="56">
        <v>0.22499999999999998</v>
      </c>
      <c r="D80" s="56">
        <v>0.24</v>
      </c>
      <c r="E80" s="56">
        <v>0.255</v>
      </c>
      <c r="F80" s="56">
        <v>0.26500000000000001</v>
      </c>
      <c r="G80" s="56">
        <v>0.28000000000000003</v>
      </c>
      <c r="H80" s="56">
        <v>0.29499999999999998</v>
      </c>
      <c r="I80" s="56">
        <v>0.30499999999999999</v>
      </c>
      <c r="J80" s="56">
        <v>0.315</v>
      </c>
      <c r="K80" s="56">
        <v>0.32500000000000001</v>
      </c>
      <c r="L80" s="56">
        <v>0.33500000000000002</v>
      </c>
      <c r="M80" s="56">
        <v>0.34500000000000003</v>
      </c>
      <c r="N80" s="23"/>
      <c r="O80" s="52">
        <v>91000</v>
      </c>
      <c r="P80" s="49">
        <v>513237.66998452455</v>
      </c>
      <c r="Q80" s="49">
        <v>512000.41359597107</v>
      </c>
      <c r="R80" s="49">
        <v>509456.51016362186</v>
      </c>
      <c r="S80" s="49">
        <v>505891.35860212328</v>
      </c>
      <c r="T80" s="49">
        <v>492253.94861352345</v>
      </c>
      <c r="U80" s="49">
        <v>487891.20016894827</v>
      </c>
      <c r="V80" s="49">
        <v>483050.74889385072</v>
      </c>
      <c r="W80" s="49">
        <v>470162.45452089258</v>
      </c>
      <c r="X80" s="49">
        <v>457924.31645737466</v>
      </c>
      <c r="Y80" s="49">
        <v>446317.78522557596</v>
      </c>
      <c r="Z80" s="49">
        <v>435321.25228521455</v>
      </c>
      <c r="AA80" s="49">
        <v>424910.98156559665</v>
      </c>
      <c r="AB80" s="23"/>
      <c r="AC80" s="52">
        <v>91000</v>
      </c>
      <c r="AD80" s="12">
        <f t="shared" si="13"/>
        <v>5.6399743954343355</v>
      </c>
      <c r="AE80" s="12">
        <f t="shared" si="14"/>
        <v>5.6263781713842977</v>
      </c>
      <c r="AF80" s="12">
        <f t="shared" si="15"/>
        <v>5.5984231886112292</v>
      </c>
      <c r="AG80" s="12">
        <f t="shared" si="16"/>
        <v>5.5592456989244319</v>
      </c>
      <c r="AH80" s="12">
        <f t="shared" si="17"/>
        <v>5.4093840506980602</v>
      </c>
      <c r="AI80" s="12">
        <f t="shared" si="18"/>
        <v>5.3614417600983328</v>
      </c>
      <c r="AJ80" s="12">
        <f t="shared" si="19"/>
        <v>5.3082499878445137</v>
      </c>
      <c r="AK80" s="12">
        <f t="shared" si="20"/>
        <v>5.1666203793504684</v>
      </c>
      <c r="AL80" s="12">
        <f t="shared" si="21"/>
        <v>5.0321353456854361</v>
      </c>
      <c r="AM80" s="12">
        <f t="shared" si="22"/>
        <v>4.9045910464349003</v>
      </c>
      <c r="AN80" s="12">
        <f t="shared" si="23"/>
        <v>4.7837500251122478</v>
      </c>
      <c r="AO80" s="12">
        <f t="shared" si="24"/>
        <v>4.6693514457757876</v>
      </c>
      <c r="AP80" s="23"/>
    </row>
    <row r="81" spans="1:42" x14ac:dyDescent="0.2">
      <c r="A81" s="52">
        <v>92000</v>
      </c>
      <c r="B81" s="56">
        <v>0.21499999999999997</v>
      </c>
      <c r="C81" s="56">
        <v>0.22499999999999998</v>
      </c>
      <c r="D81" s="56">
        <v>0.24</v>
      </c>
      <c r="E81" s="56">
        <v>0.255</v>
      </c>
      <c r="F81" s="56">
        <v>0.27</v>
      </c>
      <c r="G81" s="56">
        <v>0.28000000000000003</v>
      </c>
      <c r="H81" s="56">
        <v>0.29499999999999998</v>
      </c>
      <c r="I81" s="56">
        <v>0.30499999999999999</v>
      </c>
      <c r="J81" s="56">
        <v>0.315</v>
      </c>
      <c r="K81" s="56">
        <v>0.33</v>
      </c>
      <c r="L81" s="56">
        <v>0.34</v>
      </c>
      <c r="M81" s="56">
        <v>0.35000000000000003</v>
      </c>
      <c r="N81" s="23"/>
      <c r="O81" s="52">
        <v>92000</v>
      </c>
      <c r="P81" s="49">
        <v>531231.8740080531</v>
      </c>
      <c r="Q81" s="49">
        <v>517626.7917673554</v>
      </c>
      <c r="R81" s="49">
        <v>515054.93335223309</v>
      </c>
      <c r="S81" s="49">
        <v>511450.60430104769</v>
      </c>
      <c r="T81" s="49">
        <v>507053.20686543325</v>
      </c>
      <c r="U81" s="49">
        <v>493252.64192904666</v>
      </c>
      <c r="V81" s="49">
        <v>488358.99888169515</v>
      </c>
      <c r="W81" s="49">
        <v>475329.07490024308</v>
      </c>
      <c r="X81" s="49">
        <v>462956.45180306007</v>
      </c>
      <c r="Y81" s="49">
        <v>458164.25898388796</v>
      </c>
      <c r="Z81" s="49">
        <v>446673.73368809297</v>
      </c>
      <c r="AA81" s="49">
        <v>435806.13493907341</v>
      </c>
      <c r="AB81" s="23"/>
      <c r="AC81" s="52">
        <v>92000</v>
      </c>
      <c r="AD81" s="12">
        <f t="shared" si="13"/>
        <v>5.7742595000875339</v>
      </c>
      <c r="AE81" s="12">
        <f t="shared" si="14"/>
        <v>5.6263781713842977</v>
      </c>
      <c r="AF81" s="12">
        <f t="shared" si="15"/>
        <v>5.5984231886112292</v>
      </c>
      <c r="AG81" s="12">
        <f t="shared" si="16"/>
        <v>5.559245698924431</v>
      </c>
      <c r="AH81" s="12">
        <f t="shared" si="17"/>
        <v>5.5114479007112314</v>
      </c>
      <c r="AI81" s="12">
        <f t="shared" si="18"/>
        <v>5.3614417600983328</v>
      </c>
      <c r="AJ81" s="12">
        <f t="shared" si="19"/>
        <v>5.3082499878445129</v>
      </c>
      <c r="AK81" s="12">
        <f t="shared" si="20"/>
        <v>5.1666203793504684</v>
      </c>
      <c r="AL81" s="12">
        <f t="shared" si="21"/>
        <v>5.0321353456854352</v>
      </c>
      <c r="AM81" s="12">
        <f t="shared" si="22"/>
        <v>4.98004629330313</v>
      </c>
      <c r="AN81" s="12">
        <f t="shared" si="23"/>
        <v>4.8551492792184021</v>
      </c>
      <c r="AO81" s="12">
        <f t="shared" si="24"/>
        <v>4.7370232058594937</v>
      </c>
      <c r="AP81" s="23"/>
    </row>
    <row r="82" spans="1:42" x14ac:dyDescent="0.2">
      <c r="A82" s="52">
        <v>93000</v>
      </c>
      <c r="B82" s="56">
        <v>0.21499999999999997</v>
      </c>
      <c r="C82" s="56">
        <v>0.22499999999999998</v>
      </c>
      <c r="D82" s="56">
        <v>0.24</v>
      </c>
      <c r="E82" s="56">
        <v>0.255</v>
      </c>
      <c r="F82" s="56">
        <v>0.27</v>
      </c>
      <c r="G82" s="56">
        <v>0.28000000000000003</v>
      </c>
      <c r="H82" s="56">
        <v>0.29499999999999998</v>
      </c>
      <c r="I82" s="56">
        <v>0.30499999999999999</v>
      </c>
      <c r="J82" s="56">
        <v>0.32</v>
      </c>
      <c r="K82" s="56">
        <v>0.33</v>
      </c>
      <c r="L82" s="56">
        <v>0.34</v>
      </c>
      <c r="M82" s="56">
        <v>0.35000000000000003</v>
      </c>
      <c r="N82" s="23"/>
      <c r="O82" s="52">
        <v>93000</v>
      </c>
      <c r="P82" s="49">
        <v>537006.13350814057</v>
      </c>
      <c r="Q82" s="49">
        <v>523253.16993873968</v>
      </c>
      <c r="R82" s="49">
        <v>520653.35654084431</v>
      </c>
      <c r="S82" s="49">
        <v>517009.84999997215</v>
      </c>
      <c r="T82" s="49">
        <v>512564.65476614452</v>
      </c>
      <c r="U82" s="49">
        <v>498614.08368914499</v>
      </c>
      <c r="V82" s="49">
        <v>493667.2488695397</v>
      </c>
      <c r="W82" s="49">
        <v>480495.69527959352</v>
      </c>
      <c r="X82" s="49">
        <v>475416.97742094781</v>
      </c>
      <c r="Y82" s="49">
        <v>463144.30527719104</v>
      </c>
      <c r="Z82" s="49">
        <v>451528.88296731137</v>
      </c>
      <c r="AA82" s="49">
        <v>440543.158144933</v>
      </c>
      <c r="AB82" s="23"/>
      <c r="AC82" s="52">
        <v>93000</v>
      </c>
      <c r="AD82" s="12">
        <f t="shared" si="13"/>
        <v>5.774259500087533</v>
      </c>
      <c r="AE82" s="12">
        <f t="shared" si="14"/>
        <v>5.6263781713842977</v>
      </c>
      <c r="AF82" s="12">
        <f t="shared" si="15"/>
        <v>5.5984231886112292</v>
      </c>
      <c r="AG82" s="12">
        <f t="shared" si="16"/>
        <v>5.5592456989244319</v>
      </c>
      <c r="AH82" s="12">
        <f t="shared" si="17"/>
        <v>5.5114479007112314</v>
      </c>
      <c r="AI82" s="12">
        <f t="shared" si="18"/>
        <v>5.3614417600983328</v>
      </c>
      <c r="AJ82" s="12">
        <f t="shared" si="19"/>
        <v>5.3082499878445129</v>
      </c>
      <c r="AK82" s="12">
        <f t="shared" si="20"/>
        <v>5.1666203793504684</v>
      </c>
      <c r="AL82" s="12">
        <f t="shared" si="21"/>
        <v>5.1120105099026647</v>
      </c>
      <c r="AM82" s="12">
        <f t="shared" si="22"/>
        <v>4.9800462933031291</v>
      </c>
      <c r="AN82" s="12">
        <f t="shared" si="23"/>
        <v>4.8551492792184021</v>
      </c>
      <c r="AO82" s="12">
        <f t="shared" si="24"/>
        <v>4.7370232058594945</v>
      </c>
      <c r="AP82" s="23"/>
    </row>
    <row r="83" spans="1:42" x14ac:dyDescent="0.2">
      <c r="A83" s="52">
        <v>94000</v>
      </c>
      <c r="B83" s="56">
        <v>0.21499999999999997</v>
      </c>
      <c r="C83" s="56">
        <v>0.22499999999999998</v>
      </c>
      <c r="D83" s="56">
        <v>0.24</v>
      </c>
      <c r="E83" s="56">
        <v>0.255</v>
      </c>
      <c r="F83" s="56">
        <v>0.27</v>
      </c>
      <c r="G83" s="56">
        <v>0.28000000000000003</v>
      </c>
      <c r="H83" s="56">
        <v>0.29499999999999998</v>
      </c>
      <c r="I83" s="56">
        <v>0.30499999999999999</v>
      </c>
      <c r="J83" s="56">
        <v>0.32</v>
      </c>
      <c r="K83" s="56">
        <v>0.33</v>
      </c>
      <c r="L83" s="56">
        <v>0.34</v>
      </c>
      <c r="M83" s="56">
        <v>0.35000000000000003</v>
      </c>
      <c r="N83" s="23"/>
      <c r="O83" s="52">
        <v>94000</v>
      </c>
      <c r="P83" s="49">
        <v>542780.39300822804</v>
      </c>
      <c r="Q83" s="49">
        <v>528879.54811012396</v>
      </c>
      <c r="R83" s="49">
        <v>526251.77972945559</v>
      </c>
      <c r="S83" s="49">
        <v>522569.09569889656</v>
      </c>
      <c r="T83" s="49">
        <v>518076.10266685573</v>
      </c>
      <c r="U83" s="49">
        <v>503975.52544924326</v>
      </c>
      <c r="V83" s="49">
        <v>498975.49885738426</v>
      </c>
      <c r="W83" s="49">
        <v>485662.31565894396</v>
      </c>
      <c r="X83" s="49">
        <v>480528.98793085048</v>
      </c>
      <c r="Y83" s="49">
        <v>468124.35157049418</v>
      </c>
      <c r="Z83" s="49">
        <v>456384.03224652971</v>
      </c>
      <c r="AA83" s="49">
        <v>445280.18135079235</v>
      </c>
      <c r="AB83" s="23"/>
      <c r="AC83" s="52">
        <v>94000</v>
      </c>
      <c r="AD83" s="12">
        <f t="shared" si="13"/>
        <v>5.7742595000875321</v>
      </c>
      <c r="AE83" s="12">
        <f t="shared" si="14"/>
        <v>5.6263781713842977</v>
      </c>
      <c r="AF83" s="12">
        <f t="shared" si="15"/>
        <v>5.5984231886112301</v>
      </c>
      <c r="AG83" s="12">
        <f t="shared" si="16"/>
        <v>5.5592456989244319</v>
      </c>
      <c r="AH83" s="12">
        <f t="shared" si="17"/>
        <v>5.5114479007112314</v>
      </c>
      <c r="AI83" s="12">
        <f t="shared" si="18"/>
        <v>5.3614417600983328</v>
      </c>
      <c r="AJ83" s="12">
        <f t="shared" si="19"/>
        <v>5.3082499878445137</v>
      </c>
      <c r="AK83" s="12">
        <f t="shared" si="20"/>
        <v>5.1666203793504675</v>
      </c>
      <c r="AL83" s="12">
        <f t="shared" si="21"/>
        <v>5.1120105099026647</v>
      </c>
      <c r="AM83" s="12">
        <f t="shared" si="22"/>
        <v>4.98004629330313</v>
      </c>
      <c r="AN83" s="12">
        <f t="shared" si="23"/>
        <v>4.8551492792184012</v>
      </c>
      <c r="AO83" s="12">
        <f t="shared" si="24"/>
        <v>4.7370232058594928</v>
      </c>
      <c r="AP83" s="23"/>
    </row>
    <row r="84" spans="1:42" x14ac:dyDescent="0.2">
      <c r="A84" s="52">
        <v>95000</v>
      </c>
      <c r="B84" s="56">
        <v>0.21499999999999997</v>
      </c>
      <c r="C84" s="56">
        <v>0.22999999999999998</v>
      </c>
      <c r="D84" s="56">
        <v>0.24</v>
      </c>
      <c r="E84" s="56">
        <v>0.255</v>
      </c>
      <c r="F84" s="56">
        <v>0.27</v>
      </c>
      <c r="G84" s="56">
        <v>0.28500000000000003</v>
      </c>
      <c r="H84" s="56">
        <v>0.29499999999999998</v>
      </c>
      <c r="I84" s="56">
        <v>0.31</v>
      </c>
      <c r="J84" s="56">
        <v>0.32</v>
      </c>
      <c r="K84" s="56">
        <v>0.33</v>
      </c>
      <c r="L84" s="56">
        <v>0.34</v>
      </c>
      <c r="M84" s="56">
        <v>0.35000000000000003</v>
      </c>
      <c r="N84" s="23"/>
      <c r="O84" s="52">
        <v>95000</v>
      </c>
      <c r="P84" s="49">
        <v>548554.65250831563</v>
      </c>
      <c r="Q84" s="49">
        <v>546383.83575443074</v>
      </c>
      <c r="R84" s="49">
        <v>531850.20291806676</v>
      </c>
      <c r="S84" s="49">
        <v>528128.34139782097</v>
      </c>
      <c r="T84" s="49">
        <v>523587.55056756694</v>
      </c>
      <c r="U84" s="49">
        <v>518432.27019522275</v>
      </c>
      <c r="V84" s="49">
        <v>504283.74884522869</v>
      </c>
      <c r="W84" s="49">
        <v>498875.31203892222</v>
      </c>
      <c r="X84" s="49">
        <v>485640.9984407532</v>
      </c>
      <c r="Y84" s="49">
        <v>473104.39786379732</v>
      </c>
      <c r="Z84" s="49">
        <v>461239.18152574816</v>
      </c>
      <c r="AA84" s="49">
        <v>450017.20455665194</v>
      </c>
      <c r="AB84" s="23"/>
      <c r="AC84" s="52">
        <v>95000</v>
      </c>
      <c r="AD84" s="12">
        <f t="shared" si="13"/>
        <v>5.774259500087533</v>
      </c>
      <c r="AE84" s="12">
        <f t="shared" si="14"/>
        <v>5.7514087974150607</v>
      </c>
      <c r="AF84" s="12">
        <f t="shared" si="15"/>
        <v>5.5984231886112292</v>
      </c>
      <c r="AG84" s="12">
        <f t="shared" si="16"/>
        <v>5.559245698924431</v>
      </c>
      <c r="AH84" s="12">
        <f t="shared" si="17"/>
        <v>5.5114479007112314</v>
      </c>
      <c r="AI84" s="12">
        <f t="shared" si="18"/>
        <v>5.4571817915286607</v>
      </c>
      <c r="AJ84" s="12">
        <f t="shared" si="19"/>
        <v>5.3082499878445129</v>
      </c>
      <c r="AK84" s="12">
        <f t="shared" si="20"/>
        <v>5.2513190740939182</v>
      </c>
      <c r="AL84" s="12">
        <f t="shared" si="21"/>
        <v>5.1120105099026656</v>
      </c>
      <c r="AM84" s="12">
        <f t="shared" si="22"/>
        <v>4.98004629330313</v>
      </c>
      <c r="AN84" s="12">
        <f t="shared" si="23"/>
        <v>4.8551492792184021</v>
      </c>
      <c r="AO84" s="12">
        <f t="shared" si="24"/>
        <v>4.7370232058594937</v>
      </c>
      <c r="AP84" s="23"/>
    </row>
    <row r="85" spans="1:42" x14ac:dyDescent="0.2">
      <c r="A85" s="52">
        <v>96000</v>
      </c>
      <c r="B85" s="56">
        <v>0.21499999999999997</v>
      </c>
      <c r="C85" s="56">
        <v>0.22999999999999998</v>
      </c>
      <c r="D85" s="56">
        <v>0.24</v>
      </c>
      <c r="E85" s="56">
        <v>0.255</v>
      </c>
      <c r="F85" s="56">
        <v>0.27</v>
      </c>
      <c r="G85" s="56">
        <v>0.28500000000000003</v>
      </c>
      <c r="H85" s="56">
        <v>0.29499999999999998</v>
      </c>
      <c r="I85" s="56">
        <v>0.31</v>
      </c>
      <c r="J85" s="56">
        <v>0.32</v>
      </c>
      <c r="K85" s="56">
        <v>0.33</v>
      </c>
      <c r="L85" s="56">
        <v>0.34</v>
      </c>
      <c r="M85" s="56">
        <v>0.35000000000000003</v>
      </c>
      <c r="N85" s="23"/>
      <c r="O85" s="52">
        <v>96000</v>
      </c>
      <c r="P85" s="49">
        <v>554328.91200840322</v>
      </c>
      <c r="Q85" s="49">
        <v>552135.24455184583</v>
      </c>
      <c r="R85" s="49">
        <v>537448.62610667804</v>
      </c>
      <c r="S85" s="49">
        <v>533687.58709674538</v>
      </c>
      <c r="T85" s="49">
        <v>529098.99846827821</v>
      </c>
      <c r="U85" s="49">
        <v>523889.4519867514</v>
      </c>
      <c r="V85" s="49">
        <v>509591.99883307324</v>
      </c>
      <c r="W85" s="49">
        <v>504126.63111301616</v>
      </c>
      <c r="X85" s="49">
        <v>490753.00895065581</v>
      </c>
      <c r="Y85" s="49">
        <v>478084.44415710046</v>
      </c>
      <c r="Z85" s="49">
        <v>466094.33080496656</v>
      </c>
      <c r="AA85" s="49">
        <v>454754.22776251141</v>
      </c>
      <c r="AB85" s="23"/>
      <c r="AC85" s="52">
        <v>96000</v>
      </c>
      <c r="AD85" s="12">
        <f t="shared" si="13"/>
        <v>5.7742595000875339</v>
      </c>
      <c r="AE85" s="12">
        <f t="shared" si="14"/>
        <v>5.7514087974150607</v>
      </c>
      <c r="AF85" s="12">
        <f t="shared" si="15"/>
        <v>5.5984231886112292</v>
      </c>
      <c r="AG85" s="12">
        <f t="shared" si="16"/>
        <v>5.559245698924431</v>
      </c>
      <c r="AH85" s="12">
        <f t="shared" si="17"/>
        <v>5.5114479007112314</v>
      </c>
      <c r="AI85" s="12">
        <f t="shared" si="18"/>
        <v>5.4571817915286607</v>
      </c>
      <c r="AJ85" s="12">
        <f t="shared" si="19"/>
        <v>5.3082499878445129</v>
      </c>
      <c r="AK85" s="12">
        <f t="shared" si="20"/>
        <v>5.2513190740939182</v>
      </c>
      <c r="AL85" s="12">
        <f t="shared" si="21"/>
        <v>5.1120105099026647</v>
      </c>
      <c r="AM85" s="12">
        <f t="shared" si="22"/>
        <v>4.98004629330313</v>
      </c>
      <c r="AN85" s="12">
        <f t="shared" si="23"/>
        <v>4.8551492792184021</v>
      </c>
      <c r="AO85" s="12">
        <f t="shared" si="24"/>
        <v>4.7370232058594937</v>
      </c>
      <c r="AP85" s="23"/>
    </row>
    <row r="86" spans="1:42" x14ac:dyDescent="0.2">
      <c r="A86" s="52">
        <v>97000</v>
      </c>
      <c r="B86" s="56">
        <v>0.21499999999999997</v>
      </c>
      <c r="C86" s="56">
        <v>0.22999999999999998</v>
      </c>
      <c r="D86" s="56">
        <v>0.245</v>
      </c>
      <c r="E86" s="56">
        <v>0.255</v>
      </c>
      <c r="F86" s="56">
        <v>0.27</v>
      </c>
      <c r="G86" s="56">
        <v>0.28500000000000003</v>
      </c>
      <c r="H86" s="56">
        <v>0.29499999999999998</v>
      </c>
      <c r="I86" s="56">
        <v>0.31</v>
      </c>
      <c r="J86" s="56">
        <v>0.32</v>
      </c>
      <c r="K86" s="56">
        <v>0.33</v>
      </c>
      <c r="L86" s="56">
        <v>0.34</v>
      </c>
      <c r="M86" s="56">
        <v>0.35000000000000003</v>
      </c>
      <c r="N86" s="23"/>
      <c r="O86" s="52">
        <v>97000</v>
      </c>
      <c r="P86" s="49">
        <v>560103.17150849069</v>
      </c>
      <c r="Q86" s="49">
        <v>557886.65334926092</v>
      </c>
      <c r="R86" s="49">
        <v>554360.52948894107</v>
      </c>
      <c r="S86" s="49">
        <v>539246.83279566991</v>
      </c>
      <c r="T86" s="49">
        <v>534610.44636898942</v>
      </c>
      <c r="U86" s="49">
        <v>529346.63377828011</v>
      </c>
      <c r="V86" s="49">
        <v>514900.2488209178</v>
      </c>
      <c r="W86" s="49">
        <v>509377.95018711011</v>
      </c>
      <c r="X86" s="49">
        <v>495865.01946055843</v>
      </c>
      <c r="Y86" s="49">
        <v>483064.49045040359</v>
      </c>
      <c r="Z86" s="49">
        <v>470949.48008418491</v>
      </c>
      <c r="AA86" s="49">
        <v>459491.25096837088</v>
      </c>
      <c r="AB86" s="23"/>
      <c r="AC86" s="52">
        <v>97000</v>
      </c>
      <c r="AD86" s="12">
        <f t="shared" si="13"/>
        <v>5.774259500087533</v>
      </c>
      <c r="AE86" s="12">
        <f t="shared" si="14"/>
        <v>5.7514087974150607</v>
      </c>
      <c r="AF86" s="12">
        <f t="shared" si="15"/>
        <v>5.71505700504063</v>
      </c>
      <c r="AG86" s="12">
        <f t="shared" si="16"/>
        <v>5.5592456989244319</v>
      </c>
      <c r="AH86" s="12">
        <f t="shared" si="17"/>
        <v>5.5114479007112314</v>
      </c>
      <c r="AI86" s="12">
        <f t="shared" si="18"/>
        <v>5.4571817915286607</v>
      </c>
      <c r="AJ86" s="12">
        <f t="shared" si="19"/>
        <v>5.3082499878445137</v>
      </c>
      <c r="AK86" s="12">
        <f t="shared" si="20"/>
        <v>5.2513190740939191</v>
      </c>
      <c r="AL86" s="12">
        <f t="shared" si="21"/>
        <v>5.1120105099026638</v>
      </c>
      <c r="AM86" s="12">
        <f t="shared" si="22"/>
        <v>4.98004629330313</v>
      </c>
      <c r="AN86" s="12">
        <f t="shared" si="23"/>
        <v>4.8551492792184012</v>
      </c>
      <c r="AO86" s="12">
        <f t="shared" si="24"/>
        <v>4.7370232058594937</v>
      </c>
      <c r="AP86" s="23"/>
    </row>
    <row r="87" spans="1:42" x14ac:dyDescent="0.2">
      <c r="A87" s="52">
        <v>98000</v>
      </c>
      <c r="B87" s="56">
        <v>0.21499999999999997</v>
      </c>
      <c r="C87" s="56">
        <v>0.22999999999999998</v>
      </c>
      <c r="D87" s="56">
        <v>0.245</v>
      </c>
      <c r="E87" s="56">
        <v>0.255</v>
      </c>
      <c r="F87" s="56">
        <v>0.27</v>
      </c>
      <c r="G87" s="56">
        <v>0.28500000000000003</v>
      </c>
      <c r="H87" s="56">
        <v>0.29499999999999998</v>
      </c>
      <c r="I87" s="56">
        <v>0.31</v>
      </c>
      <c r="J87" s="56">
        <v>0.32</v>
      </c>
      <c r="K87" s="56">
        <v>0.33</v>
      </c>
      <c r="L87" s="56">
        <v>0.34500000000000003</v>
      </c>
      <c r="M87" s="56">
        <v>0.35499999999999998</v>
      </c>
      <c r="N87" s="23"/>
      <c r="O87" s="52">
        <v>98000</v>
      </c>
      <c r="P87" s="49">
        <v>565877.43100857828</v>
      </c>
      <c r="Q87" s="49">
        <v>563638.06214667589</v>
      </c>
      <c r="R87" s="49">
        <v>560075.58649398177</v>
      </c>
      <c r="S87" s="49">
        <v>544806.07849459432</v>
      </c>
      <c r="T87" s="49">
        <v>540121.89426970063</v>
      </c>
      <c r="U87" s="49">
        <v>534803.81556980871</v>
      </c>
      <c r="V87" s="49">
        <v>520208.49880876223</v>
      </c>
      <c r="W87" s="49">
        <v>514629.26926120394</v>
      </c>
      <c r="X87" s="49">
        <v>500977.02997046115</v>
      </c>
      <c r="Y87" s="49">
        <v>488044.53674370673</v>
      </c>
      <c r="Z87" s="49">
        <v>482801.75626580633</v>
      </c>
      <c r="AA87" s="49">
        <v>470860.10666243365</v>
      </c>
      <c r="AB87" s="23"/>
      <c r="AC87" s="52">
        <v>98000</v>
      </c>
      <c r="AD87" s="12">
        <f t="shared" si="13"/>
        <v>5.7742595000875339</v>
      </c>
      <c r="AE87" s="12">
        <f t="shared" si="14"/>
        <v>5.7514087974150598</v>
      </c>
      <c r="AF87" s="12">
        <f t="shared" si="15"/>
        <v>5.71505700504063</v>
      </c>
      <c r="AG87" s="12">
        <f t="shared" si="16"/>
        <v>5.5592456989244319</v>
      </c>
      <c r="AH87" s="12">
        <f t="shared" si="17"/>
        <v>5.5114479007112305</v>
      </c>
      <c r="AI87" s="12">
        <f t="shared" si="18"/>
        <v>5.4571817915286607</v>
      </c>
      <c r="AJ87" s="12">
        <f t="shared" si="19"/>
        <v>5.3082499878445129</v>
      </c>
      <c r="AK87" s="12">
        <f t="shared" si="20"/>
        <v>5.2513190740939182</v>
      </c>
      <c r="AL87" s="12">
        <f t="shared" si="21"/>
        <v>5.1120105099026647</v>
      </c>
      <c r="AM87" s="12">
        <f t="shared" si="22"/>
        <v>4.98004629330313</v>
      </c>
      <c r="AN87" s="12">
        <f t="shared" si="23"/>
        <v>4.9265485333245547</v>
      </c>
      <c r="AO87" s="12">
        <f t="shared" si="24"/>
        <v>4.8046949659432006</v>
      </c>
      <c r="AP87" s="23"/>
    </row>
    <row r="88" spans="1:42" x14ac:dyDescent="0.2">
      <c r="A88" s="52">
        <v>99000</v>
      </c>
      <c r="B88" s="56">
        <v>0.21499999999999997</v>
      </c>
      <c r="C88" s="56">
        <v>0.22999999999999998</v>
      </c>
      <c r="D88" s="56">
        <v>0.245</v>
      </c>
      <c r="E88" s="56">
        <v>0.26</v>
      </c>
      <c r="F88" s="56">
        <v>0.27</v>
      </c>
      <c r="G88" s="56">
        <v>0.28500000000000003</v>
      </c>
      <c r="H88" s="56">
        <v>0.3</v>
      </c>
      <c r="I88" s="56">
        <v>0.31</v>
      </c>
      <c r="J88" s="56">
        <v>0.32</v>
      </c>
      <c r="K88" s="56">
        <v>0.33500000000000002</v>
      </c>
      <c r="L88" s="56">
        <v>0.34500000000000003</v>
      </c>
      <c r="M88" s="56">
        <v>0.35499999999999998</v>
      </c>
      <c r="N88" s="23"/>
      <c r="O88" s="52">
        <v>99000</v>
      </c>
      <c r="P88" s="49">
        <v>571651.69050866587</v>
      </c>
      <c r="Q88" s="49">
        <v>569389.47094409098</v>
      </c>
      <c r="R88" s="49">
        <v>565790.64349902235</v>
      </c>
      <c r="S88" s="49">
        <v>561156.80113848962</v>
      </c>
      <c r="T88" s="49">
        <v>545633.34217041184</v>
      </c>
      <c r="U88" s="49">
        <v>540260.99736133742</v>
      </c>
      <c r="V88" s="49">
        <v>534423.81233553228</v>
      </c>
      <c r="W88" s="49">
        <v>519880.58833529789</v>
      </c>
      <c r="X88" s="49">
        <v>506089.04048036382</v>
      </c>
      <c r="Y88" s="49">
        <v>500494.65247696452</v>
      </c>
      <c r="Z88" s="49">
        <v>487728.30479913083</v>
      </c>
      <c r="AA88" s="49">
        <v>475664.80162837688</v>
      </c>
      <c r="AB88" s="23"/>
      <c r="AC88" s="52">
        <v>99000</v>
      </c>
      <c r="AD88" s="12">
        <f t="shared" si="13"/>
        <v>5.7742595000875339</v>
      </c>
      <c r="AE88" s="12">
        <f t="shared" si="14"/>
        <v>5.7514087974150607</v>
      </c>
      <c r="AF88" s="12">
        <f t="shared" si="15"/>
        <v>5.71505700504063</v>
      </c>
      <c r="AG88" s="12">
        <f t="shared" si="16"/>
        <v>5.6682505165504002</v>
      </c>
      <c r="AH88" s="12">
        <f t="shared" si="17"/>
        <v>5.5114479007112305</v>
      </c>
      <c r="AI88" s="12">
        <f t="shared" si="18"/>
        <v>5.4571817915286607</v>
      </c>
      <c r="AJ88" s="12">
        <f t="shared" si="19"/>
        <v>5.3982203266215381</v>
      </c>
      <c r="AK88" s="12">
        <f t="shared" si="20"/>
        <v>5.2513190740939182</v>
      </c>
      <c r="AL88" s="12">
        <f t="shared" si="21"/>
        <v>5.1120105099026647</v>
      </c>
      <c r="AM88" s="12">
        <f t="shared" si="22"/>
        <v>5.0555015401713588</v>
      </c>
      <c r="AN88" s="12">
        <f t="shared" si="23"/>
        <v>4.9265485333245538</v>
      </c>
      <c r="AO88" s="12">
        <f t="shared" si="24"/>
        <v>4.8046949659432006</v>
      </c>
      <c r="AP88" s="23"/>
    </row>
    <row r="89" spans="1:42" x14ac:dyDescent="0.2">
      <c r="A89" s="52">
        <v>100000</v>
      </c>
      <c r="B89" s="56">
        <v>0.21499999999999997</v>
      </c>
      <c r="C89" s="56">
        <v>0.22999999999999998</v>
      </c>
      <c r="D89" s="56">
        <v>0.245</v>
      </c>
      <c r="E89" s="56">
        <v>0.26</v>
      </c>
      <c r="F89" s="56">
        <v>0.27</v>
      </c>
      <c r="G89" s="56">
        <v>0.28500000000000003</v>
      </c>
      <c r="H89" s="56">
        <v>0.3</v>
      </c>
      <c r="I89" s="56">
        <v>0.31</v>
      </c>
      <c r="J89" s="56">
        <v>0.32500000000000001</v>
      </c>
      <c r="K89" s="56">
        <v>0.33500000000000002</v>
      </c>
      <c r="L89" s="56">
        <v>0.34500000000000003</v>
      </c>
      <c r="M89" s="56">
        <v>0.35499999999999998</v>
      </c>
      <c r="N89" s="23"/>
      <c r="O89" s="52">
        <v>100000</v>
      </c>
      <c r="P89" s="49">
        <v>577425.95000875334</v>
      </c>
      <c r="Q89" s="49">
        <v>575140.87974150607</v>
      </c>
      <c r="R89" s="49">
        <v>571505.70050406305</v>
      </c>
      <c r="S89" s="49">
        <v>566825.05165504001</v>
      </c>
      <c r="T89" s="49">
        <v>551144.79007112316</v>
      </c>
      <c r="U89" s="49">
        <v>545718.17915286601</v>
      </c>
      <c r="V89" s="49">
        <v>539822.03266215383</v>
      </c>
      <c r="W89" s="49">
        <v>525131.90740939183</v>
      </c>
      <c r="X89" s="49">
        <v>519188.56741198944</v>
      </c>
      <c r="Y89" s="49">
        <v>505550.15401713585</v>
      </c>
      <c r="Z89" s="49">
        <v>492654.85333245539</v>
      </c>
      <c r="AA89" s="49">
        <v>480469.49659432011</v>
      </c>
      <c r="AB89" s="23"/>
      <c r="AC89" s="52">
        <v>100000</v>
      </c>
      <c r="AD89" s="12">
        <f t="shared" si="13"/>
        <v>5.774259500087533</v>
      </c>
      <c r="AE89" s="12">
        <f t="shared" si="14"/>
        <v>5.7514087974150607</v>
      </c>
      <c r="AF89" s="12">
        <f t="shared" si="15"/>
        <v>5.7150570050406309</v>
      </c>
      <c r="AG89" s="12">
        <f t="shared" si="16"/>
        <v>5.6682505165504002</v>
      </c>
      <c r="AH89" s="12">
        <f t="shared" si="17"/>
        <v>5.5114479007112314</v>
      </c>
      <c r="AI89" s="12">
        <f t="shared" si="18"/>
        <v>5.4571817915286598</v>
      </c>
      <c r="AJ89" s="12">
        <f t="shared" si="19"/>
        <v>5.3982203266215381</v>
      </c>
      <c r="AK89" s="12">
        <f t="shared" si="20"/>
        <v>5.2513190740939182</v>
      </c>
      <c r="AL89" s="12">
        <f t="shared" si="21"/>
        <v>5.1918856741198942</v>
      </c>
      <c r="AM89" s="12">
        <f t="shared" si="22"/>
        <v>5.0555015401713588</v>
      </c>
      <c r="AN89" s="12">
        <f t="shared" si="23"/>
        <v>4.9265485333245538</v>
      </c>
      <c r="AO89" s="12">
        <f t="shared" si="24"/>
        <v>4.8046949659432014</v>
      </c>
      <c r="AP89" s="23"/>
    </row>
    <row r="90" spans="1:42" x14ac:dyDescent="0.2">
      <c r="A90" s="52">
        <v>101000</v>
      </c>
      <c r="B90" s="56">
        <v>0.21499999999999997</v>
      </c>
      <c r="C90" s="56">
        <v>0.22999999999999998</v>
      </c>
      <c r="D90" s="56">
        <v>0.245</v>
      </c>
      <c r="E90" s="56">
        <v>0.26</v>
      </c>
      <c r="F90" s="56">
        <v>0.27</v>
      </c>
      <c r="G90" s="56">
        <v>0.28500000000000003</v>
      </c>
      <c r="H90" s="56">
        <v>0.3</v>
      </c>
      <c r="I90" s="56">
        <v>0.31</v>
      </c>
      <c r="J90" s="56">
        <v>0.32500000000000001</v>
      </c>
      <c r="K90" s="56">
        <v>0.33500000000000002</v>
      </c>
      <c r="L90" s="56">
        <v>0.34500000000000003</v>
      </c>
      <c r="M90" s="56">
        <v>0.35499999999999998</v>
      </c>
      <c r="N90" s="23"/>
      <c r="O90" s="52">
        <v>101000</v>
      </c>
      <c r="P90" s="49">
        <v>583200.20950884081</v>
      </c>
      <c r="Q90" s="49">
        <v>580892.28853892116</v>
      </c>
      <c r="R90" s="49">
        <v>577220.75750910363</v>
      </c>
      <c r="S90" s="49">
        <v>572493.30217159051</v>
      </c>
      <c r="T90" s="49">
        <v>556656.23797183437</v>
      </c>
      <c r="U90" s="49">
        <v>551175.36094439472</v>
      </c>
      <c r="V90" s="49">
        <v>545220.25298877538</v>
      </c>
      <c r="W90" s="49">
        <v>530383.22648348566</v>
      </c>
      <c r="X90" s="49">
        <v>524380.45308610925</v>
      </c>
      <c r="Y90" s="49">
        <v>510605.6555573073</v>
      </c>
      <c r="Z90" s="49">
        <v>497581.40186577995</v>
      </c>
      <c r="AA90" s="49">
        <v>485274.19156026322</v>
      </c>
      <c r="AB90" s="23"/>
      <c r="AC90" s="52">
        <v>101000</v>
      </c>
      <c r="AD90" s="12">
        <f t="shared" si="13"/>
        <v>5.774259500087533</v>
      </c>
      <c r="AE90" s="12">
        <f t="shared" si="14"/>
        <v>5.7514087974150607</v>
      </c>
      <c r="AF90" s="12">
        <f t="shared" si="15"/>
        <v>5.71505700504063</v>
      </c>
      <c r="AG90" s="12">
        <f t="shared" si="16"/>
        <v>5.6682505165504011</v>
      </c>
      <c r="AH90" s="12">
        <f t="shared" si="17"/>
        <v>5.5114479007112314</v>
      </c>
      <c r="AI90" s="12">
        <f t="shared" si="18"/>
        <v>5.4571817915286607</v>
      </c>
      <c r="AJ90" s="12">
        <f t="shared" si="19"/>
        <v>5.3982203266215381</v>
      </c>
      <c r="AK90" s="12">
        <f t="shared" si="20"/>
        <v>5.2513190740939173</v>
      </c>
      <c r="AL90" s="12">
        <f t="shared" si="21"/>
        <v>5.1918856741198933</v>
      </c>
      <c r="AM90" s="12">
        <f t="shared" si="22"/>
        <v>5.0555015401713597</v>
      </c>
      <c r="AN90" s="12">
        <f t="shared" si="23"/>
        <v>4.9265485333245538</v>
      </c>
      <c r="AO90" s="12">
        <f t="shared" si="24"/>
        <v>4.8046949659432006</v>
      </c>
      <c r="AP90" s="23"/>
    </row>
    <row r="91" spans="1:42" x14ac:dyDescent="0.2">
      <c r="A91" s="52">
        <v>102000</v>
      </c>
      <c r="B91" s="56">
        <v>0.21499999999999997</v>
      </c>
      <c r="C91" s="56">
        <v>0.22999999999999998</v>
      </c>
      <c r="D91" s="56">
        <v>0.245</v>
      </c>
      <c r="E91" s="56">
        <v>0.26</v>
      </c>
      <c r="F91" s="56">
        <v>0.27500000000000002</v>
      </c>
      <c r="G91" s="56">
        <v>0.28500000000000003</v>
      </c>
      <c r="H91" s="56">
        <v>0.3</v>
      </c>
      <c r="I91" s="56">
        <v>0.31</v>
      </c>
      <c r="J91" s="56">
        <v>0.32500000000000001</v>
      </c>
      <c r="K91" s="56">
        <v>0.33500000000000002</v>
      </c>
      <c r="L91" s="56">
        <v>0.34500000000000003</v>
      </c>
      <c r="M91" s="56">
        <v>0.35499999999999998</v>
      </c>
      <c r="N91" s="23"/>
      <c r="O91" s="52">
        <v>102000</v>
      </c>
      <c r="P91" s="49">
        <v>588974.4690089284</v>
      </c>
      <c r="Q91" s="49">
        <v>586643.69733633625</v>
      </c>
      <c r="R91" s="49">
        <v>582935.81451414421</v>
      </c>
      <c r="S91" s="49">
        <v>578161.55268814089</v>
      </c>
      <c r="T91" s="49">
        <v>572578.19857388909</v>
      </c>
      <c r="U91" s="49">
        <v>556632.54273592343</v>
      </c>
      <c r="V91" s="49">
        <v>550618.47331539693</v>
      </c>
      <c r="W91" s="49">
        <v>535634.54555757972</v>
      </c>
      <c r="X91" s="49">
        <v>529572.33876022918</v>
      </c>
      <c r="Y91" s="49">
        <v>515661.15709747863</v>
      </c>
      <c r="Z91" s="49">
        <v>502507.95039910451</v>
      </c>
      <c r="AA91" s="49">
        <v>490078.88652620645</v>
      </c>
      <c r="AB91" s="23"/>
      <c r="AC91" s="52">
        <v>102000</v>
      </c>
      <c r="AD91" s="12">
        <f t="shared" si="13"/>
        <v>5.774259500087533</v>
      </c>
      <c r="AE91" s="12">
        <f t="shared" si="14"/>
        <v>5.7514087974150616</v>
      </c>
      <c r="AF91" s="12">
        <f t="shared" si="15"/>
        <v>5.7150570050406291</v>
      </c>
      <c r="AG91" s="12">
        <f t="shared" si="16"/>
        <v>5.6682505165504011</v>
      </c>
      <c r="AH91" s="12">
        <f t="shared" si="17"/>
        <v>5.6135117507244026</v>
      </c>
      <c r="AI91" s="12">
        <f t="shared" si="18"/>
        <v>5.4571817915286607</v>
      </c>
      <c r="AJ91" s="12">
        <f t="shared" si="19"/>
        <v>5.3982203266215389</v>
      </c>
      <c r="AK91" s="12">
        <f t="shared" si="20"/>
        <v>5.2513190740939191</v>
      </c>
      <c r="AL91" s="12">
        <f t="shared" si="21"/>
        <v>5.1918856741198942</v>
      </c>
      <c r="AM91" s="12">
        <f t="shared" si="22"/>
        <v>5.0555015401713588</v>
      </c>
      <c r="AN91" s="12">
        <f t="shared" si="23"/>
        <v>4.9265485333245538</v>
      </c>
      <c r="AO91" s="12">
        <f t="shared" si="24"/>
        <v>4.8046949659432006</v>
      </c>
      <c r="AP91" s="23"/>
    </row>
    <row r="92" spans="1:42" x14ac:dyDescent="0.2">
      <c r="A92" s="52">
        <v>103000</v>
      </c>
      <c r="B92" s="56">
        <v>0.21499999999999997</v>
      </c>
      <c r="C92" s="56">
        <v>0.22999999999999998</v>
      </c>
      <c r="D92" s="56">
        <v>0.245</v>
      </c>
      <c r="E92" s="56">
        <v>0.26</v>
      </c>
      <c r="F92" s="56">
        <v>0.27500000000000002</v>
      </c>
      <c r="G92" s="56">
        <v>0.28500000000000003</v>
      </c>
      <c r="H92" s="56">
        <v>0.3</v>
      </c>
      <c r="I92" s="56">
        <v>0.31</v>
      </c>
      <c r="J92" s="56">
        <v>0.32500000000000001</v>
      </c>
      <c r="K92" s="56">
        <v>0.33500000000000002</v>
      </c>
      <c r="L92" s="56">
        <v>0.34500000000000003</v>
      </c>
      <c r="M92" s="56">
        <v>0.35499999999999998</v>
      </c>
      <c r="N92" s="23"/>
      <c r="O92" s="52">
        <v>103000</v>
      </c>
      <c r="P92" s="49">
        <v>594748.72850901587</v>
      </c>
      <c r="Q92" s="49">
        <v>592395.10613375111</v>
      </c>
      <c r="R92" s="49">
        <v>588650.87151918479</v>
      </c>
      <c r="S92" s="49">
        <v>583829.80320469127</v>
      </c>
      <c r="T92" s="49">
        <v>578191.71032461349</v>
      </c>
      <c r="U92" s="49">
        <v>562089.72452745202</v>
      </c>
      <c r="V92" s="49">
        <v>556016.69364201848</v>
      </c>
      <c r="W92" s="49">
        <v>540885.86463167367</v>
      </c>
      <c r="X92" s="49">
        <v>534764.2244343491</v>
      </c>
      <c r="Y92" s="49">
        <v>520716.65863764996</v>
      </c>
      <c r="Z92" s="49">
        <v>507434.49893242907</v>
      </c>
      <c r="AA92" s="49">
        <v>494883.58149214968</v>
      </c>
      <c r="AB92" s="23"/>
      <c r="AC92" s="52">
        <v>103000</v>
      </c>
      <c r="AD92" s="12">
        <f t="shared" si="13"/>
        <v>5.774259500087533</v>
      </c>
      <c r="AE92" s="12">
        <f t="shared" si="14"/>
        <v>5.7514087974150589</v>
      </c>
      <c r="AF92" s="12">
        <f t="shared" si="15"/>
        <v>5.7150570050406291</v>
      </c>
      <c r="AG92" s="12">
        <f t="shared" si="16"/>
        <v>5.6682505165504002</v>
      </c>
      <c r="AH92" s="12">
        <f t="shared" si="17"/>
        <v>5.6135117507244026</v>
      </c>
      <c r="AI92" s="12">
        <f t="shared" si="18"/>
        <v>5.4571817915286607</v>
      </c>
      <c r="AJ92" s="12">
        <f t="shared" si="19"/>
        <v>5.3982203266215389</v>
      </c>
      <c r="AK92" s="12">
        <f t="shared" si="20"/>
        <v>5.2513190740939191</v>
      </c>
      <c r="AL92" s="12">
        <f t="shared" si="21"/>
        <v>5.1918856741198942</v>
      </c>
      <c r="AM92" s="12">
        <f t="shared" si="22"/>
        <v>5.0555015401713588</v>
      </c>
      <c r="AN92" s="12">
        <f t="shared" si="23"/>
        <v>4.9265485333245538</v>
      </c>
      <c r="AO92" s="12">
        <f t="shared" si="24"/>
        <v>4.8046949659432006</v>
      </c>
      <c r="AP92" s="23"/>
    </row>
    <row r="93" spans="1:42" x14ac:dyDescent="0.2">
      <c r="A93" s="52">
        <v>104000</v>
      </c>
      <c r="B93" s="56">
        <v>0.21999999999999997</v>
      </c>
      <c r="C93" s="56">
        <v>0.22999999999999998</v>
      </c>
      <c r="D93" s="56">
        <v>0.245</v>
      </c>
      <c r="E93" s="56">
        <v>0.26</v>
      </c>
      <c r="F93" s="56">
        <v>0.27500000000000002</v>
      </c>
      <c r="G93" s="56">
        <v>0.28500000000000003</v>
      </c>
      <c r="H93" s="56">
        <v>0.3</v>
      </c>
      <c r="I93" s="56">
        <v>0.315</v>
      </c>
      <c r="J93" s="56">
        <v>0.32500000000000001</v>
      </c>
      <c r="K93" s="56">
        <v>0.33500000000000002</v>
      </c>
      <c r="L93" s="56">
        <v>0.34500000000000003</v>
      </c>
      <c r="M93" s="56">
        <v>0.36</v>
      </c>
      <c r="N93" s="23"/>
      <c r="O93" s="52">
        <v>104000</v>
      </c>
      <c r="P93" s="49">
        <v>614488.63889303606</v>
      </c>
      <c r="Q93" s="49">
        <v>598146.5149311662</v>
      </c>
      <c r="R93" s="49">
        <v>594365.9285242256</v>
      </c>
      <c r="S93" s="49">
        <v>589498.05372124177</v>
      </c>
      <c r="T93" s="49">
        <v>583805.22207533789</v>
      </c>
      <c r="U93" s="49">
        <v>567546.90631898073</v>
      </c>
      <c r="V93" s="49">
        <v>561414.91396864003</v>
      </c>
      <c r="W93" s="49">
        <v>554945.8479590863</v>
      </c>
      <c r="X93" s="49">
        <v>539956.11010846891</v>
      </c>
      <c r="Y93" s="49">
        <v>525772.16017782141</v>
      </c>
      <c r="Z93" s="49">
        <v>512361.04746575363</v>
      </c>
      <c r="AA93" s="49">
        <v>506726.13950679841</v>
      </c>
      <c r="AB93" s="23"/>
      <c r="AC93" s="52">
        <v>104000</v>
      </c>
      <c r="AD93" s="12">
        <f t="shared" si="13"/>
        <v>5.9085446047407313</v>
      </c>
      <c r="AE93" s="12">
        <f t="shared" si="14"/>
        <v>5.7514087974150598</v>
      </c>
      <c r="AF93" s="12">
        <f t="shared" si="15"/>
        <v>5.7150570050406309</v>
      </c>
      <c r="AG93" s="12">
        <f t="shared" si="16"/>
        <v>5.668250516550402</v>
      </c>
      <c r="AH93" s="12">
        <f t="shared" si="17"/>
        <v>5.6135117507244026</v>
      </c>
      <c r="AI93" s="12">
        <f t="shared" si="18"/>
        <v>5.4571817915286607</v>
      </c>
      <c r="AJ93" s="12">
        <f t="shared" si="19"/>
        <v>5.3982203266215389</v>
      </c>
      <c r="AK93" s="12">
        <f t="shared" si="20"/>
        <v>5.336017768837368</v>
      </c>
      <c r="AL93" s="12">
        <f t="shared" si="21"/>
        <v>5.1918856741198933</v>
      </c>
      <c r="AM93" s="12">
        <f t="shared" si="22"/>
        <v>5.0555015401713597</v>
      </c>
      <c r="AN93" s="12">
        <f t="shared" si="23"/>
        <v>4.9265485333245538</v>
      </c>
      <c r="AO93" s="12">
        <f t="shared" si="24"/>
        <v>4.8723667260269075</v>
      </c>
      <c r="AP93" s="23"/>
    </row>
    <row r="94" spans="1:42" x14ac:dyDescent="0.2">
      <c r="A94" s="52">
        <v>105000</v>
      </c>
      <c r="B94" s="56">
        <v>0.21999999999999997</v>
      </c>
      <c r="C94" s="56">
        <v>0.22999999999999998</v>
      </c>
      <c r="D94" s="56">
        <v>0.245</v>
      </c>
      <c r="E94" s="56">
        <v>0.26</v>
      </c>
      <c r="F94" s="56">
        <v>0.27500000000000002</v>
      </c>
      <c r="G94" s="56">
        <v>0.29000000000000004</v>
      </c>
      <c r="H94" s="56">
        <v>0.3</v>
      </c>
      <c r="I94" s="56">
        <v>0.315</v>
      </c>
      <c r="J94" s="56">
        <v>0.32500000000000001</v>
      </c>
      <c r="K94" s="56">
        <v>0.33500000000000002</v>
      </c>
      <c r="L94" s="56">
        <v>0.35000000000000003</v>
      </c>
      <c r="M94" s="56">
        <v>0.36</v>
      </c>
      <c r="N94" s="23"/>
      <c r="O94" s="52">
        <v>105000</v>
      </c>
      <c r="P94" s="49">
        <v>620397.18349777686</v>
      </c>
      <c r="Q94" s="49">
        <v>603897.92372858129</v>
      </c>
      <c r="R94" s="49">
        <v>600080.98552926618</v>
      </c>
      <c r="S94" s="49">
        <v>595166.30423779204</v>
      </c>
      <c r="T94" s="49">
        <v>589418.73382606229</v>
      </c>
      <c r="U94" s="49">
        <v>583056.79141069378</v>
      </c>
      <c r="V94" s="49">
        <v>566813.13429526158</v>
      </c>
      <c r="W94" s="49">
        <v>560281.86572792369</v>
      </c>
      <c r="X94" s="49">
        <v>545147.99578258884</v>
      </c>
      <c r="Y94" s="49">
        <v>530827.66171799274</v>
      </c>
      <c r="Z94" s="49">
        <v>524784.51768022426</v>
      </c>
      <c r="AA94" s="49">
        <v>511598.50623282528</v>
      </c>
      <c r="AB94" s="23"/>
      <c r="AC94" s="52">
        <v>105000</v>
      </c>
      <c r="AD94" s="12">
        <f t="shared" si="13"/>
        <v>5.9085446047407322</v>
      </c>
      <c r="AE94" s="12">
        <f t="shared" si="14"/>
        <v>5.7514087974150598</v>
      </c>
      <c r="AF94" s="12">
        <f t="shared" si="15"/>
        <v>5.71505700504063</v>
      </c>
      <c r="AG94" s="12">
        <f t="shared" si="16"/>
        <v>5.6682505165504002</v>
      </c>
      <c r="AH94" s="12">
        <f t="shared" si="17"/>
        <v>5.6135117507244026</v>
      </c>
      <c r="AI94" s="12">
        <f t="shared" si="18"/>
        <v>5.5529218229589885</v>
      </c>
      <c r="AJ94" s="12">
        <f t="shared" si="19"/>
        <v>5.3982203266215389</v>
      </c>
      <c r="AK94" s="12">
        <f t="shared" si="20"/>
        <v>5.3360177688373689</v>
      </c>
      <c r="AL94" s="12">
        <f t="shared" si="21"/>
        <v>5.1918856741198933</v>
      </c>
      <c r="AM94" s="12">
        <f t="shared" si="22"/>
        <v>5.0555015401713597</v>
      </c>
      <c r="AN94" s="12">
        <f t="shared" si="23"/>
        <v>4.9979477874307072</v>
      </c>
      <c r="AO94" s="12">
        <f t="shared" si="24"/>
        <v>4.8723667260269075</v>
      </c>
      <c r="AP94" s="23"/>
    </row>
    <row r="95" spans="1:42" x14ac:dyDescent="0.2">
      <c r="A95" s="52">
        <v>106000</v>
      </c>
      <c r="B95" s="56">
        <v>0.21999999999999997</v>
      </c>
      <c r="C95" s="56">
        <v>0.23499999999999999</v>
      </c>
      <c r="D95" s="56">
        <v>0.245</v>
      </c>
      <c r="E95" s="56">
        <v>0.26</v>
      </c>
      <c r="F95" s="56">
        <v>0.27500000000000002</v>
      </c>
      <c r="G95" s="56">
        <v>0.29000000000000004</v>
      </c>
      <c r="H95" s="56">
        <v>0.3</v>
      </c>
      <c r="I95" s="56">
        <v>0.315</v>
      </c>
      <c r="J95" s="56">
        <v>0.32500000000000001</v>
      </c>
      <c r="K95" s="56">
        <v>0.34</v>
      </c>
      <c r="L95" s="56">
        <v>0.35000000000000003</v>
      </c>
      <c r="M95" s="56">
        <v>0.36</v>
      </c>
      <c r="N95" s="23"/>
      <c r="O95" s="52">
        <v>106000</v>
      </c>
      <c r="P95" s="49">
        <v>626305.72810251755</v>
      </c>
      <c r="Q95" s="49">
        <v>622902.57888525724</v>
      </c>
      <c r="R95" s="49">
        <v>605796.04253430676</v>
      </c>
      <c r="S95" s="49">
        <v>600834.55475434242</v>
      </c>
      <c r="T95" s="49">
        <v>595032.24557678669</v>
      </c>
      <c r="U95" s="49">
        <v>588609.71323365264</v>
      </c>
      <c r="V95" s="49">
        <v>572211.35462188313</v>
      </c>
      <c r="W95" s="49">
        <v>565617.88349676109</v>
      </c>
      <c r="X95" s="49">
        <v>550339.88145670877</v>
      </c>
      <c r="Y95" s="49">
        <v>543881.41942619637</v>
      </c>
      <c r="Z95" s="49">
        <v>529782.46546765487</v>
      </c>
      <c r="AA95" s="49">
        <v>516470.87295885221</v>
      </c>
      <c r="AB95" s="23"/>
      <c r="AC95" s="52">
        <v>106000</v>
      </c>
      <c r="AD95" s="12">
        <f t="shared" si="13"/>
        <v>5.9085446047407313</v>
      </c>
      <c r="AE95" s="12">
        <f t="shared" si="14"/>
        <v>5.8764394234458228</v>
      </c>
      <c r="AF95" s="12">
        <f t="shared" si="15"/>
        <v>5.71505700504063</v>
      </c>
      <c r="AG95" s="12">
        <f t="shared" si="16"/>
        <v>5.6682505165504002</v>
      </c>
      <c r="AH95" s="12">
        <f t="shared" si="17"/>
        <v>5.6135117507244026</v>
      </c>
      <c r="AI95" s="12">
        <f t="shared" si="18"/>
        <v>5.5529218229589876</v>
      </c>
      <c r="AJ95" s="12">
        <f t="shared" si="19"/>
        <v>5.3982203266215389</v>
      </c>
      <c r="AK95" s="12">
        <f t="shared" si="20"/>
        <v>5.3360177688373689</v>
      </c>
      <c r="AL95" s="12">
        <f t="shared" si="21"/>
        <v>5.1918856741198942</v>
      </c>
      <c r="AM95" s="12">
        <f t="shared" si="22"/>
        <v>5.1309567870395885</v>
      </c>
      <c r="AN95" s="12">
        <f t="shared" si="23"/>
        <v>4.9979477874307063</v>
      </c>
      <c r="AO95" s="12">
        <f t="shared" si="24"/>
        <v>4.8723667260269075</v>
      </c>
      <c r="AP95" s="23"/>
    </row>
    <row r="96" spans="1:42" x14ac:dyDescent="0.2">
      <c r="A96" s="52">
        <v>107000</v>
      </c>
      <c r="B96" s="56">
        <v>0.21999999999999997</v>
      </c>
      <c r="C96" s="56">
        <v>0.23499999999999999</v>
      </c>
      <c r="D96" s="56">
        <v>0.25</v>
      </c>
      <c r="E96" s="56">
        <v>0.26</v>
      </c>
      <c r="F96" s="56">
        <v>0.27500000000000002</v>
      </c>
      <c r="G96" s="56">
        <v>0.29000000000000004</v>
      </c>
      <c r="H96" s="56">
        <v>0.3</v>
      </c>
      <c r="I96" s="56">
        <v>0.315</v>
      </c>
      <c r="J96" s="56">
        <v>0.32500000000000001</v>
      </c>
      <c r="K96" s="56">
        <v>0.34</v>
      </c>
      <c r="L96" s="56">
        <v>0.35000000000000003</v>
      </c>
      <c r="M96" s="56">
        <v>0.36</v>
      </c>
      <c r="N96" s="23"/>
      <c r="O96" s="52">
        <v>107000</v>
      </c>
      <c r="P96" s="49">
        <v>632214.27270725823</v>
      </c>
      <c r="Q96" s="49">
        <v>628779.01830870297</v>
      </c>
      <c r="R96" s="49">
        <v>623990.91789729323</v>
      </c>
      <c r="S96" s="49">
        <v>606502.80527089292</v>
      </c>
      <c r="T96" s="49">
        <v>600645.75732751109</v>
      </c>
      <c r="U96" s="49">
        <v>594162.63505661162</v>
      </c>
      <c r="V96" s="49">
        <v>577609.57494850457</v>
      </c>
      <c r="W96" s="49">
        <v>570953.90126559848</v>
      </c>
      <c r="X96" s="49">
        <v>555531.76713082858</v>
      </c>
      <c r="Y96" s="49">
        <v>549012.3762132359</v>
      </c>
      <c r="Z96" s="49">
        <v>534780.4132550857</v>
      </c>
      <c r="AA96" s="49">
        <v>521343.23968487914</v>
      </c>
      <c r="AB96" s="23"/>
      <c r="AC96" s="52">
        <v>107000</v>
      </c>
      <c r="AD96" s="12">
        <f t="shared" si="13"/>
        <v>5.9085446047407313</v>
      </c>
      <c r="AE96" s="12">
        <f t="shared" si="14"/>
        <v>5.8764394234458219</v>
      </c>
      <c r="AF96" s="12">
        <f t="shared" si="15"/>
        <v>5.8316908214700298</v>
      </c>
      <c r="AG96" s="12">
        <f t="shared" si="16"/>
        <v>5.6682505165504011</v>
      </c>
      <c r="AH96" s="12">
        <f t="shared" si="17"/>
        <v>5.6135117507244026</v>
      </c>
      <c r="AI96" s="12">
        <f t="shared" si="18"/>
        <v>5.5529218229589867</v>
      </c>
      <c r="AJ96" s="12">
        <f t="shared" si="19"/>
        <v>5.3982203266215381</v>
      </c>
      <c r="AK96" s="12">
        <f t="shared" si="20"/>
        <v>5.3360177688373689</v>
      </c>
      <c r="AL96" s="12">
        <f t="shared" si="21"/>
        <v>5.1918856741198933</v>
      </c>
      <c r="AM96" s="12">
        <f t="shared" si="22"/>
        <v>5.1309567870395876</v>
      </c>
      <c r="AN96" s="12">
        <f t="shared" si="23"/>
        <v>4.9979477874307072</v>
      </c>
      <c r="AO96" s="12">
        <f t="shared" si="24"/>
        <v>4.8723667260269075</v>
      </c>
      <c r="AP96" s="23"/>
    </row>
    <row r="97" spans="1:42" x14ac:dyDescent="0.2">
      <c r="A97" s="52">
        <v>108000</v>
      </c>
      <c r="B97" s="56">
        <v>0.21999999999999997</v>
      </c>
      <c r="C97" s="56">
        <v>0.23499999999999999</v>
      </c>
      <c r="D97" s="56">
        <v>0.25</v>
      </c>
      <c r="E97" s="56">
        <v>0.26</v>
      </c>
      <c r="F97" s="56">
        <v>0.27500000000000002</v>
      </c>
      <c r="G97" s="56">
        <v>0.29000000000000004</v>
      </c>
      <c r="H97" s="56">
        <v>0.30499999999999999</v>
      </c>
      <c r="I97" s="56">
        <v>0.315</v>
      </c>
      <c r="J97" s="56">
        <v>0.32500000000000001</v>
      </c>
      <c r="K97" s="56">
        <v>0.34</v>
      </c>
      <c r="L97" s="56">
        <v>0.35000000000000003</v>
      </c>
      <c r="M97" s="56">
        <v>0.36</v>
      </c>
      <c r="N97" s="23"/>
      <c r="O97" s="52">
        <v>108000</v>
      </c>
      <c r="P97" s="49">
        <v>638122.81731199904</v>
      </c>
      <c r="Q97" s="49">
        <v>634655.45773214882</v>
      </c>
      <c r="R97" s="49">
        <v>629822.60871876334</v>
      </c>
      <c r="S97" s="49">
        <v>612171.0557874433</v>
      </c>
      <c r="T97" s="49">
        <v>606259.26907823549</v>
      </c>
      <c r="U97" s="49">
        <v>599715.55687957071</v>
      </c>
      <c r="V97" s="49">
        <v>592724.59186304489</v>
      </c>
      <c r="W97" s="49">
        <v>576289.91903443576</v>
      </c>
      <c r="X97" s="49">
        <v>560723.65280494851</v>
      </c>
      <c r="Y97" s="49">
        <v>554143.33300027554</v>
      </c>
      <c r="Z97" s="49">
        <v>539778.36104251631</v>
      </c>
      <c r="AA97" s="49">
        <v>526215.60641090607</v>
      </c>
      <c r="AB97" s="23"/>
      <c r="AC97" s="52">
        <v>108000</v>
      </c>
      <c r="AD97" s="12">
        <f t="shared" si="13"/>
        <v>5.9085446047407322</v>
      </c>
      <c r="AE97" s="12">
        <f t="shared" si="14"/>
        <v>5.8764394234458228</v>
      </c>
      <c r="AF97" s="12">
        <f t="shared" si="15"/>
        <v>5.8316908214700307</v>
      </c>
      <c r="AG97" s="12">
        <f t="shared" si="16"/>
        <v>5.6682505165504011</v>
      </c>
      <c r="AH97" s="12">
        <f t="shared" si="17"/>
        <v>5.6135117507244026</v>
      </c>
      <c r="AI97" s="12">
        <f t="shared" si="18"/>
        <v>5.5529218229589876</v>
      </c>
      <c r="AJ97" s="12">
        <f t="shared" si="19"/>
        <v>5.4881906653985641</v>
      </c>
      <c r="AK97" s="12">
        <f t="shared" si="20"/>
        <v>5.336017768837368</v>
      </c>
      <c r="AL97" s="12">
        <f t="shared" si="21"/>
        <v>5.1918856741198933</v>
      </c>
      <c r="AM97" s="12">
        <f t="shared" si="22"/>
        <v>5.1309567870395885</v>
      </c>
      <c r="AN97" s="12">
        <f t="shared" si="23"/>
        <v>4.9979477874307063</v>
      </c>
      <c r="AO97" s="12">
        <f t="shared" si="24"/>
        <v>4.8723667260269083</v>
      </c>
      <c r="AP97" s="23"/>
    </row>
    <row r="98" spans="1:42" x14ac:dyDescent="0.2">
      <c r="A98" s="52">
        <v>109000</v>
      </c>
      <c r="B98" s="56">
        <v>0.21999999999999997</v>
      </c>
      <c r="C98" s="56">
        <v>0.23499999999999999</v>
      </c>
      <c r="D98" s="56">
        <v>0.25</v>
      </c>
      <c r="E98" s="56">
        <v>0.26500000000000001</v>
      </c>
      <c r="F98" s="56">
        <v>0.27500000000000002</v>
      </c>
      <c r="G98" s="56">
        <v>0.29000000000000004</v>
      </c>
      <c r="H98" s="56">
        <v>0.30499999999999999</v>
      </c>
      <c r="I98" s="56">
        <v>0.315</v>
      </c>
      <c r="J98" s="56">
        <v>0.33</v>
      </c>
      <c r="K98" s="56">
        <v>0.34</v>
      </c>
      <c r="L98" s="56">
        <v>0.35000000000000003</v>
      </c>
      <c r="M98" s="56">
        <v>0.36</v>
      </c>
      <c r="N98" s="23"/>
      <c r="O98" s="52">
        <v>109000</v>
      </c>
      <c r="P98" s="49">
        <v>644031.36191673973</v>
      </c>
      <c r="Q98" s="49">
        <v>640531.89715559478</v>
      </c>
      <c r="R98" s="49">
        <v>635654.29954023333</v>
      </c>
      <c r="S98" s="49">
        <v>629720.83142522443</v>
      </c>
      <c r="T98" s="49">
        <v>611872.78082895989</v>
      </c>
      <c r="U98" s="49">
        <v>605268.47870252968</v>
      </c>
      <c r="V98" s="49">
        <v>598212.78252844349</v>
      </c>
      <c r="W98" s="49">
        <v>581625.93680327316</v>
      </c>
      <c r="X98" s="49">
        <v>574621.93137874641</v>
      </c>
      <c r="Y98" s="49">
        <v>559274.28978731518</v>
      </c>
      <c r="Z98" s="49">
        <v>544776.30882994703</v>
      </c>
      <c r="AA98" s="49">
        <v>531087.97313693294</v>
      </c>
      <c r="AB98" s="23"/>
      <c r="AC98" s="52">
        <v>109000</v>
      </c>
      <c r="AD98" s="12">
        <f t="shared" si="13"/>
        <v>5.9085446047407313</v>
      </c>
      <c r="AE98" s="12">
        <f t="shared" si="14"/>
        <v>5.8764394234458237</v>
      </c>
      <c r="AF98" s="12">
        <f t="shared" si="15"/>
        <v>5.8316908214700307</v>
      </c>
      <c r="AG98" s="12">
        <f t="shared" si="16"/>
        <v>5.7772553341763713</v>
      </c>
      <c r="AH98" s="12">
        <f t="shared" si="17"/>
        <v>5.6135117507244026</v>
      </c>
      <c r="AI98" s="12">
        <f t="shared" si="18"/>
        <v>5.5529218229589876</v>
      </c>
      <c r="AJ98" s="12">
        <f t="shared" si="19"/>
        <v>5.4881906653985641</v>
      </c>
      <c r="AK98" s="12">
        <f t="shared" si="20"/>
        <v>5.336017768837368</v>
      </c>
      <c r="AL98" s="12">
        <f t="shared" si="21"/>
        <v>5.2717608383371228</v>
      </c>
      <c r="AM98" s="12">
        <f t="shared" si="22"/>
        <v>5.1309567870395885</v>
      </c>
      <c r="AN98" s="12">
        <f t="shared" si="23"/>
        <v>4.9979477874307063</v>
      </c>
      <c r="AO98" s="12">
        <f t="shared" si="24"/>
        <v>4.8723667260269075</v>
      </c>
      <c r="AP98" s="23"/>
    </row>
    <row r="99" spans="1:42" x14ac:dyDescent="0.2">
      <c r="A99" s="52">
        <v>110000</v>
      </c>
      <c r="B99" s="56">
        <v>0.21999999999999997</v>
      </c>
      <c r="C99" s="56">
        <v>0.23499999999999999</v>
      </c>
      <c r="D99" s="56">
        <v>0.25</v>
      </c>
      <c r="E99" s="56">
        <v>0.26500000000000001</v>
      </c>
      <c r="F99" s="56">
        <v>0.27500000000000002</v>
      </c>
      <c r="G99" s="56">
        <v>0.29000000000000004</v>
      </c>
      <c r="H99" s="56">
        <v>0.30499999999999999</v>
      </c>
      <c r="I99" s="56">
        <v>0.315</v>
      </c>
      <c r="J99" s="56">
        <v>0.33</v>
      </c>
      <c r="K99" s="56">
        <v>0.34</v>
      </c>
      <c r="L99" s="56">
        <v>0.35000000000000003</v>
      </c>
      <c r="M99" s="56">
        <v>0.36</v>
      </c>
      <c r="N99" s="23"/>
      <c r="O99" s="52">
        <v>110000</v>
      </c>
      <c r="P99" s="49">
        <v>649939.90652148053</v>
      </c>
      <c r="Q99" s="49">
        <v>646408.33657904051</v>
      </c>
      <c r="R99" s="49">
        <v>641485.99036170333</v>
      </c>
      <c r="S99" s="49">
        <v>635498.08675940067</v>
      </c>
      <c r="T99" s="49">
        <v>617486.29257968429</v>
      </c>
      <c r="U99" s="49">
        <v>610821.40052548854</v>
      </c>
      <c r="V99" s="49">
        <v>603700.9731938421</v>
      </c>
      <c r="W99" s="49">
        <v>586961.95457211055</v>
      </c>
      <c r="X99" s="49">
        <v>579893.69221708353</v>
      </c>
      <c r="Y99" s="49">
        <v>564405.24657435471</v>
      </c>
      <c r="Z99" s="49">
        <v>549774.25661737786</v>
      </c>
      <c r="AA99" s="49">
        <v>535960.33986295981</v>
      </c>
      <c r="AB99" s="23"/>
      <c r="AC99" s="52">
        <v>110000</v>
      </c>
      <c r="AD99" s="12">
        <f t="shared" si="13"/>
        <v>5.9085446047407322</v>
      </c>
      <c r="AE99" s="12">
        <f t="shared" si="14"/>
        <v>5.8764394234458228</v>
      </c>
      <c r="AF99" s="12">
        <f t="shared" si="15"/>
        <v>5.8316908214700298</v>
      </c>
      <c r="AG99" s="12">
        <f t="shared" si="16"/>
        <v>5.7772553341763695</v>
      </c>
      <c r="AH99" s="12">
        <f t="shared" si="17"/>
        <v>5.6135117507244026</v>
      </c>
      <c r="AI99" s="12">
        <f t="shared" si="18"/>
        <v>5.5529218229589867</v>
      </c>
      <c r="AJ99" s="12">
        <f t="shared" si="19"/>
        <v>5.4881906653985641</v>
      </c>
      <c r="AK99" s="12">
        <f t="shared" si="20"/>
        <v>5.3360177688373689</v>
      </c>
      <c r="AL99" s="12">
        <f t="shared" si="21"/>
        <v>5.2717608383371228</v>
      </c>
      <c r="AM99" s="12">
        <f t="shared" si="22"/>
        <v>5.1309567870395885</v>
      </c>
      <c r="AN99" s="12">
        <f t="shared" si="23"/>
        <v>4.9979477874307081</v>
      </c>
      <c r="AO99" s="12">
        <f t="shared" si="24"/>
        <v>4.8723667260269075</v>
      </c>
      <c r="AP99" s="23"/>
    </row>
    <row r="199" spans="1:13" x14ac:dyDescent="0.2">
      <c r="A199" s="7"/>
      <c r="B199" s="8"/>
      <c r="C199" s="8"/>
      <c r="D199" s="8"/>
      <c r="E199" s="8"/>
      <c r="F199" s="8"/>
      <c r="G199" s="22"/>
      <c r="H199" s="8"/>
      <c r="I199" s="8"/>
      <c r="J199" s="8"/>
      <c r="K199" s="8"/>
      <c r="L199" s="8"/>
      <c r="M199" s="8"/>
    </row>
    <row r="200" spans="1:13" x14ac:dyDescent="0.2">
      <c r="A200" s="7"/>
      <c r="B200" s="8"/>
      <c r="C200" s="8"/>
      <c r="D200" s="8"/>
      <c r="E200" s="8"/>
      <c r="F200" s="8"/>
      <c r="G200" s="22"/>
      <c r="H200" s="8"/>
      <c r="I200" s="8"/>
      <c r="J200" s="8"/>
      <c r="K200" s="8"/>
      <c r="L200" s="8"/>
      <c r="M200" s="8"/>
    </row>
    <row r="201" spans="1:13" x14ac:dyDescent="0.2">
      <c r="A201" s="7"/>
      <c r="B201" s="13"/>
      <c r="C201" s="13"/>
      <c r="D201" s="8"/>
      <c r="E201" s="8"/>
      <c r="F201" s="8"/>
      <c r="G201" s="22"/>
      <c r="H201" s="8"/>
      <c r="I201" s="13"/>
      <c r="J201" s="13"/>
      <c r="K201" s="13"/>
      <c r="L201" s="13"/>
      <c r="M201" s="13"/>
    </row>
    <row r="202" spans="1:13" x14ac:dyDescent="0.2">
      <c r="A202" s="7"/>
      <c r="B202" s="8"/>
      <c r="C202" s="8"/>
      <c r="D202" s="8"/>
      <c r="E202" s="8"/>
      <c r="F202" s="8"/>
      <c r="G202" s="22"/>
      <c r="H202" s="8"/>
      <c r="I202" s="8"/>
      <c r="J202" s="8"/>
      <c r="K202" s="8"/>
      <c r="L202" s="8"/>
      <c r="M202" s="8"/>
    </row>
    <row r="203" spans="1:13" x14ac:dyDescent="0.2">
      <c r="A203" s="7"/>
      <c r="B203" s="13"/>
      <c r="C203" s="13"/>
      <c r="D203" s="8"/>
      <c r="E203" s="8"/>
      <c r="F203" s="8"/>
      <c r="G203" s="22"/>
      <c r="H203" s="8"/>
      <c r="I203" s="13"/>
      <c r="J203" s="13"/>
      <c r="K203" s="13"/>
      <c r="L203" s="13"/>
      <c r="M203" s="13"/>
    </row>
    <row r="204" spans="1:13" x14ac:dyDescent="0.2">
      <c r="A204" s="7"/>
      <c r="B204" s="8"/>
      <c r="C204" s="8"/>
      <c r="D204" s="8"/>
      <c r="E204" s="8"/>
      <c r="F204" s="8"/>
      <c r="G204" s="22"/>
      <c r="H204" s="8"/>
      <c r="I204" s="8"/>
      <c r="J204" s="8"/>
      <c r="K204" s="8"/>
      <c r="L204" s="8"/>
      <c r="M204" s="8"/>
    </row>
    <row r="205" spans="1:13" x14ac:dyDescent="0.2">
      <c r="A205" s="7"/>
      <c r="B205" s="13"/>
      <c r="C205" s="13"/>
      <c r="D205" s="8"/>
      <c r="E205" s="8"/>
      <c r="F205" s="8"/>
      <c r="G205" s="22"/>
      <c r="H205" s="8"/>
      <c r="I205" s="13"/>
      <c r="J205" s="13"/>
      <c r="K205" s="13"/>
      <c r="L205" s="13"/>
      <c r="M205" s="13"/>
    </row>
    <row r="206" spans="1:13" x14ac:dyDescent="0.2">
      <c r="A206" s="7"/>
      <c r="B206" s="8"/>
      <c r="C206" s="8"/>
      <c r="D206" s="8"/>
      <c r="E206" s="8"/>
      <c r="F206" s="8"/>
      <c r="G206" s="22"/>
      <c r="H206" s="8"/>
      <c r="I206" s="8"/>
      <c r="J206" s="8"/>
      <c r="K206" s="8"/>
      <c r="L206" s="8"/>
      <c r="M206" s="8"/>
    </row>
    <row r="207" spans="1:13" x14ac:dyDescent="0.2">
      <c r="A207" s="7"/>
      <c r="B207" s="13"/>
      <c r="C207" s="13"/>
      <c r="D207" s="8"/>
      <c r="E207" s="8"/>
      <c r="F207" s="8"/>
      <c r="G207" s="22"/>
      <c r="H207" s="8"/>
      <c r="I207" s="13"/>
      <c r="J207" s="13"/>
      <c r="K207" s="13"/>
      <c r="L207" s="13"/>
      <c r="M207" s="13"/>
    </row>
    <row r="208" spans="1:13" x14ac:dyDescent="0.2">
      <c r="A208" s="7"/>
      <c r="B208" s="8"/>
      <c r="C208" s="8"/>
      <c r="D208" s="8"/>
      <c r="E208" s="8"/>
      <c r="F208" s="8"/>
      <c r="G208" s="22"/>
      <c r="H208" s="8"/>
      <c r="I208" s="8"/>
      <c r="J208" s="8"/>
      <c r="K208" s="8"/>
      <c r="L208" s="8"/>
      <c r="M208" s="8"/>
    </row>
    <row r="209" spans="1:13" x14ac:dyDescent="0.2">
      <c r="A209" s="7"/>
      <c r="B209" s="13"/>
      <c r="C209" s="13"/>
      <c r="D209" s="8"/>
      <c r="E209" s="8"/>
      <c r="F209" s="8"/>
      <c r="G209" s="22"/>
      <c r="H209" s="8"/>
      <c r="I209" s="13"/>
      <c r="J209" s="13"/>
      <c r="K209" s="13"/>
      <c r="L209" s="13"/>
      <c r="M209" s="13"/>
    </row>
    <row r="210" spans="1:13" x14ac:dyDescent="0.2">
      <c r="A210" s="7"/>
      <c r="B210" s="8"/>
      <c r="C210" s="8"/>
      <c r="D210" s="8"/>
      <c r="E210" s="8"/>
      <c r="F210" s="8"/>
      <c r="G210" s="22"/>
      <c r="H210" s="8"/>
      <c r="I210" s="8"/>
      <c r="J210" s="8"/>
      <c r="K210" s="8"/>
      <c r="L210" s="8"/>
      <c r="M210" s="8"/>
    </row>
    <row r="211" spans="1:13" x14ac:dyDescent="0.2">
      <c r="A211" s="7"/>
      <c r="B211" s="13"/>
      <c r="C211" s="13"/>
      <c r="D211" s="8"/>
      <c r="E211" s="8"/>
      <c r="F211" s="8"/>
      <c r="G211" s="22"/>
      <c r="H211" s="8"/>
      <c r="I211" s="13"/>
      <c r="J211" s="13"/>
      <c r="K211" s="13"/>
      <c r="L211" s="13"/>
      <c r="M211" s="13"/>
    </row>
    <row r="212" spans="1:13" x14ac:dyDescent="0.2">
      <c r="A212" s="7"/>
      <c r="B212" s="8"/>
      <c r="C212" s="8"/>
      <c r="D212" s="8"/>
      <c r="E212" s="8"/>
      <c r="F212" s="8"/>
      <c r="G212" s="22"/>
      <c r="H212" s="8"/>
      <c r="I212" s="8"/>
      <c r="J212" s="8"/>
      <c r="K212" s="8"/>
      <c r="L212" s="8"/>
      <c r="M212" s="8"/>
    </row>
    <row r="213" spans="1:13" x14ac:dyDescent="0.2">
      <c r="A213" s="7"/>
      <c r="B213" s="13"/>
      <c r="C213" s="13"/>
      <c r="D213" s="8"/>
      <c r="E213" s="8"/>
      <c r="F213" s="8"/>
      <c r="G213" s="22"/>
      <c r="H213" s="8"/>
      <c r="I213" s="13"/>
      <c r="J213" s="13"/>
      <c r="K213" s="13"/>
      <c r="L213" s="13"/>
      <c r="M213" s="13"/>
    </row>
    <row r="214" spans="1:13" x14ac:dyDescent="0.2">
      <c r="A214" s="7"/>
      <c r="B214" s="8"/>
      <c r="C214" s="8"/>
      <c r="D214" s="8"/>
      <c r="E214" s="8"/>
      <c r="F214" s="8"/>
      <c r="G214" s="22"/>
      <c r="H214" s="8"/>
      <c r="I214" s="8"/>
      <c r="J214" s="8"/>
      <c r="K214" s="8"/>
      <c r="L214" s="8"/>
      <c r="M214" s="8"/>
    </row>
    <row r="215" spans="1:13" x14ac:dyDescent="0.2">
      <c r="A215" s="7"/>
      <c r="B215" s="13"/>
      <c r="C215" s="13"/>
      <c r="D215" s="8"/>
      <c r="E215" s="8"/>
      <c r="F215" s="8"/>
      <c r="G215" s="22"/>
      <c r="H215" s="8"/>
      <c r="I215" s="13"/>
      <c r="J215" s="13"/>
      <c r="K215" s="13"/>
      <c r="L215" s="13"/>
      <c r="M215" s="13"/>
    </row>
    <row r="216" spans="1:13" x14ac:dyDescent="0.2">
      <c r="A216" s="7"/>
      <c r="B216" s="8"/>
      <c r="C216" s="8"/>
      <c r="D216" s="8"/>
      <c r="E216" s="8"/>
      <c r="F216" s="8"/>
      <c r="G216" s="22"/>
      <c r="H216" s="8"/>
      <c r="I216" s="8"/>
      <c r="J216" s="8"/>
      <c r="K216" s="8"/>
      <c r="L216" s="8"/>
      <c r="M216" s="8"/>
    </row>
    <row r="217" spans="1:13" x14ac:dyDescent="0.2">
      <c r="A217" s="7"/>
      <c r="B217" s="13"/>
      <c r="C217" s="13"/>
      <c r="D217" s="8"/>
      <c r="E217" s="8"/>
      <c r="F217" s="8"/>
      <c r="G217" s="22"/>
      <c r="H217" s="8"/>
      <c r="I217" s="13"/>
      <c r="J217" s="13"/>
      <c r="K217" s="13"/>
      <c r="L217" s="13"/>
      <c r="M217" s="13"/>
    </row>
    <row r="218" spans="1:13" x14ac:dyDescent="0.2">
      <c r="A218" s="7"/>
      <c r="B218" s="8"/>
      <c r="C218" s="8"/>
      <c r="D218" s="8"/>
      <c r="E218" s="8"/>
      <c r="F218" s="8"/>
      <c r="G218" s="22"/>
      <c r="H218" s="8"/>
      <c r="I218" s="8"/>
      <c r="J218" s="8"/>
      <c r="K218" s="8"/>
      <c r="L218" s="8"/>
      <c r="M218" s="8"/>
    </row>
    <row r="219" spans="1:13" x14ac:dyDescent="0.2">
      <c r="A219" s="7"/>
      <c r="B219" s="13"/>
      <c r="C219" s="13"/>
      <c r="D219" s="8"/>
      <c r="E219" s="8"/>
      <c r="F219" s="8"/>
      <c r="G219" s="22"/>
      <c r="H219" s="8"/>
      <c r="I219" s="13"/>
      <c r="J219" s="13"/>
      <c r="K219" s="13"/>
      <c r="L219" s="13"/>
      <c r="M219" s="13"/>
    </row>
    <row r="220" spans="1:13" x14ac:dyDescent="0.2">
      <c r="A220" s="7"/>
      <c r="B220" s="8"/>
      <c r="C220" s="8"/>
      <c r="D220" s="8"/>
      <c r="E220" s="8"/>
      <c r="F220" s="8"/>
      <c r="G220" s="22"/>
      <c r="H220" s="8"/>
      <c r="I220" s="8"/>
      <c r="J220" s="8"/>
      <c r="K220" s="8"/>
      <c r="L220" s="8"/>
      <c r="M220" s="8"/>
    </row>
    <row r="221" spans="1:13" x14ac:dyDescent="0.2">
      <c r="A221" s="7"/>
      <c r="B221" s="13"/>
      <c r="C221" s="13"/>
      <c r="D221" s="8"/>
      <c r="E221" s="8"/>
      <c r="F221" s="8"/>
      <c r="G221" s="22"/>
      <c r="H221" s="8"/>
      <c r="I221" s="13"/>
      <c r="J221" s="13"/>
      <c r="K221" s="13"/>
      <c r="L221" s="13"/>
      <c r="M221" s="13"/>
    </row>
    <row r="222" spans="1:13" x14ac:dyDescent="0.2">
      <c r="A222" s="7"/>
      <c r="B222" s="8"/>
      <c r="C222" s="8"/>
      <c r="D222" s="8"/>
      <c r="E222" s="8"/>
      <c r="F222" s="8"/>
      <c r="G222" s="22"/>
      <c r="H222" s="8"/>
      <c r="I222" s="8"/>
      <c r="J222" s="8"/>
      <c r="K222" s="8"/>
      <c r="L222" s="8"/>
      <c r="M222" s="8"/>
    </row>
    <row r="223" spans="1:13" x14ac:dyDescent="0.2">
      <c r="A223" s="7"/>
      <c r="B223" s="13"/>
      <c r="C223" s="13"/>
      <c r="D223" s="8"/>
      <c r="E223" s="8"/>
      <c r="F223" s="8"/>
      <c r="G223" s="22"/>
      <c r="H223" s="8"/>
      <c r="I223" s="13"/>
      <c r="J223" s="13"/>
      <c r="K223" s="13"/>
      <c r="L223" s="13"/>
      <c r="M223" s="13"/>
    </row>
    <row r="224" spans="1:13" x14ac:dyDescent="0.2">
      <c r="A224" s="7"/>
      <c r="B224" s="8"/>
      <c r="C224" s="8"/>
      <c r="D224" s="8"/>
      <c r="E224" s="8"/>
      <c r="F224" s="8"/>
      <c r="G224" s="22"/>
      <c r="H224" s="8"/>
      <c r="I224" s="8"/>
      <c r="J224" s="8"/>
      <c r="K224" s="8"/>
      <c r="L224" s="8"/>
      <c r="M224" s="8"/>
    </row>
    <row r="225" spans="1:13" x14ac:dyDescent="0.2">
      <c r="A225" s="7"/>
      <c r="B225" s="13"/>
      <c r="C225" s="13"/>
      <c r="D225" s="8"/>
      <c r="E225" s="8"/>
      <c r="F225" s="8"/>
      <c r="G225" s="22"/>
      <c r="H225" s="8"/>
      <c r="I225" s="13"/>
      <c r="J225" s="13"/>
      <c r="K225" s="13"/>
      <c r="L225" s="13"/>
      <c r="M225" s="13"/>
    </row>
    <row r="226" spans="1:13" x14ac:dyDescent="0.2">
      <c r="A226" s="7"/>
      <c r="B226" s="8"/>
      <c r="C226" s="8"/>
      <c r="D226" s="8"/>
      <c r="E226" s="8"/>
      <c r="F226" s="8"/>
      <c r="G226" s="22"/>
      <c r="H226" s="8"/>
      <c r="I226" s="8"/>
      <c r="J226" s="8"/>
      <c r="K226" s="8"/>
      <c r="L226" s="8"/>
      <c r="M226" s="8"/>
    </row>
    <row r="227" spans="1:13" x14ac:dyDescent="0.2">
      <c r="A227" s="7"/>
      <c r="B227" s="8"/>
      <c r="C227" s="8"/>
      <c r="D227" s="8"/>
      <c r="E227" s="8"/>
      <c r="F227" s="8"/>
      <c r="G227" s="22"/>
      <c r="H227" s="8"/>
      <c r="I227" s="13"/>
      <c r="J227" s="13"/>
      <c r="K227" s="13"/>
      <c r="L227" s="13"/>
      <c r="M227" s="13"/>
    </row>
    <row r="228" spans="1:13" x14ac:dyDescent="0.2">
      <c r="A228" s="7"/>
      <c r="B228" s="8"/>
      <c r="C228" s="8"/>
      <c r="D228" s="8"/>
      <c r="E228" s="8"/>
      <c r="F228" s="8"/>
      <c r="G228" s="22"/>
      <c r="H228" s="8"/>
      <c r="I228" s="8"/>
      <c r="J228" s="8"/>
      <c r="K228" s="8"/>
      <c r="L228" s="8"/>
      <c r="M228" s="8"/>
    </row>
    <row r="229" spans="1:13" x14ac:dyDescent="0.2">
      <c r="A229" s="7"/>
      <c r="B229" s="8"/>
      <c r="C229" s="8"/>
      <c r="D229" s="8"/>
      <c r="E229" s="8"/>
      <c r="F229" s="8"/>
      <c r="G229" s="22"/>
      <c r="H229" s="8"/>
      <c r="I229" s="8"/>
      <c r="J229" s="8"/>
      <c r="K229" s="8"/>
      <c r="L229" s="8"/>
      <c r="M229" s="8"/>
    </row>
    <row r="230" spans="1:13" x14ac:dyDescent="0.2">
      <c r="A230" s="7"/>
      <c r="B230" s="8"/>
      <c r="C230" s="8"/>
      <c r="D230" s="8"/>
      <c r="E230" s="8"/>
      <c r="F230" s="8"/>
      <c r="G230" s="22"/>
      <c r="H230" s="8"/>
      <c r="I230" s="8"/>
      <c r="J230" s="8"/>
      <c r="K230" s="8"/>
      <c r="L230" s="8"/>
      <c r="M230" s="8"/>
    </row>
    <row r="231" spans="1:13" x14ac:dyDescent="0.2">
      <c r="A231" s="7"/>
      <c r="B231" s="8"/>
      <c r="C231" s="8"/>
      <c r="D231" s="8"/>
      <c r="E231" s="8"/>
      <c r="F231" s="8"/>
      <c r="G231" s="22"/>
      <c r="H231" s="8"/>
      <c r="I231" s="8"/>
      <c r="J231" s="8"/>
      <c r="K231" s="8"/>
      <c r="L231" s="8"/>
      <c r="M231" s="8"/>
    </row>
    <row r="232" spans="1:13" x14ac:dyDescent="0.2">
      <c r="A232" s="7"/>
      <c r="B232" s="8"/>
      <c r="C232" s="8"/>
      <c r="D232" s="8"/>
      <c r="E232" s="8"/>
      <c r="F232" s="8"/>
      <c r="G232" s="22"/>
      <c r="H232" s="8"/>
      <c r="I232" s="8"/>
      <c r="J232" s="8"/>
      <c r="K232" s="8"/>
      <c r="L232" s="8"/>
      <c r="M232" s="8"/>
    </row>
    <row r="233" spans="1:13" x14ac:dyDescent="0.2">
      <c r="A233" s="7"/>
      <c r="B233" s="8"/>
      <c r="C233" s="8"/>
      <c r="D233" s="8"/>
      <c r="E233" s="8"/>
      <c r="F233" s="8"/>
      <c r="G233" s="22"/>
      <c r="H233" s="8"/>
      <c r="I233" s="8"/>
      <c r="J233" s="8"/>
      <c r="K233" s="8"/>
      <c r="L233" s="8"/>
      <c r="M233" s="8"/>
    </row>
    <row r="234" spans="1:13" x14ac:dyDescent="0.2">
      <c r="A234" s="7"/>
      <c r="B234" s="8"/>
      <c r="C234" s="8"/>
      <c r="D234" s="8"/>
      <c r="E234" s="8"/>
      <c r="F234" s="8"/>
      <c r="G234" s="22"/>
      <c r="H234" s="8"/>
      <c r="I234" s="8"/>
      <c r="J234" s="8"/>
      <c r="K234" s="8"/>
      <c r="L234" s="8"/>
      <c r="M234" s="8"/>
    </row>
    <row r="235" spans="1:13" x14ac:dyDescent="0.2">
      <c r="A235" s="7"/>
      <c r="B235" s="8"/>
      <c r="C235" s="8"/>
      <c r="D235" s="8"/>
      <c r="E235" s="8"/>
      <c r="F235" s="8"/>
      <c r="G235" s="22"/>
      <c r="H235" s="8"/>
      <c r="I235" s="8"/>
      <c r="J235" s="8"/>
      <c r="K235" s="8"/>
      <c r="L235" s="8"/>
      <c r="M235" s="8"/>
    </row>
    <row r="236" spans="1:13" x14ac:dyDescent="0.2">
      <c r="A236" s="7"/>
      <c r="B236" s="8"/>
      <c r="C236" s="8"/>
      <c r="D236" s="8"/>
      <c r="E236" s="8"/>
      <c r="F236" s="8"/>
      <c r="G236" s="22"/>
      <c r="H236" s="8"/>
      <c r="I236" s="8"/>
      <c r="J236" s="8"/>
      <c r="K236" s="8"/>
      <c r="L236" s="8"/>
      <c r="M236" s="8"/>
    </row>
    <row r="237" spans="1:13" x14ac:dyDescent="0.2">
      <c r="A237" s="7"/>
      <c r="B237" s="8"/>
      <c r="C237" s="8"/>
      <c r="D237" s="8"/>
      <c r="E237" s="8"/>
      <c r="F237" s="8"/>
      <c r="G237" s="22"/>
      <c r="H237" s="8"/>
      <c r="I237" s="8"/>
      <c r="J237" s="8"/>
      <c r="K237" s="8"/>
      <c r="L237" s="8"/>
      <c r="M237" s="8"/>
    </row>
    <row r="238" spans="1:13" x14ac:dyDescent="0.2">
      <c r="A238" s="7"/>
      <c r="B238" s="8"/>
      <c r="C238" s="8"/>
      <c r="D238" s="8"/>
      <c r="E238" s="8"/>
      <c r="F238" s="8"/>
      <c r="G238" s="22"/>
      <c r="H238" s="8"/>
      <c r="I238" s="8"/>
      <c r="J238" s="8"/>
      <c r="K238" s="8"/>
      <c r="L238" s="8"/>
      <c r="M238" s="8"/>
    </row>
    <row r="239" spans="1:13" x14ac:dyDescent="0.2">
      <c r="A239" s="7"/>
      <c r="B239" s="8"/>
      <c r="C239" s="8"/>
      <c r="D239" s="8"/>
      <c r="E239" s="8"/>
      <c r="F239" s="8"/>
      <c r="G239" s="22"/>
      <c r="H239" s="8"/>
      <c r="I239" s="8"/>
      <c r="J239" s="8"/>
      <c r="K239" s="8"/>
      <c r="L239" s="8"/>
      <c r="M239" s="8"/>
    </row>
    <row r="240" spans="1:13" x14ac:dyDescent="0.2">
      <c r="A240" s="7"/>
      <c r="B240" s="8"/>
      <c r="C240" s="8"/>
      <c r="D240" s="8"/>
      <c r="E240" s="8"/>
      <c r="F240" s="8"/>
      <c r="G240" s="22"/>
      <c r="H240" s="8"/>
      <c r="I240" s="8"/>
      <c r="J240" s="8"/>
      <c r="K240" s="8"/>
      <c r="L240" s="8"/>
      <c r="M240" s="8"/>
    </row>
    <row r="241" spans="1:13" x14ac:dyDescent="0.2">
      <c r="A241" s="7"/>
      <c r="B241" s="8"/>
      <c r="C241" s="8"/>
      <c r="D241" s="8"/>
      <c r="E241" s="8"/>
      <c r="F241" s="8"/>
      <c r="G241" s="22"/>
      <c r="H241" s="8"/>
      <c r="I241" s="8"/>
      <c r="J241" s="8"/>
      <c r="K241" s="8"/>
      <c r="L241" s="8"/>
      <c r="M241" s="8"/>
    </row>
    <row r="242" spans="1:13" x14ac:dyDescent="0.2">
      <c r="A242" s="7"/>
      <c r="B242" s="8"/>
      <c r="C242" s="8"/>
      <c r="D242" s="8"/>
      <c r="E242" s="8"/>
      <c r="F242" s="8"/>
      <c r="G242" s="22"/>
      <c r="H242" s="8"/>
      <c r="I242" s="8"/>
      <c r="J242" s="8"/>
      <c r="K242" s="8"/>
      <c r="L242" s="8"/>
      <c r="M242" s="8"/>
    </row>
    <row r="243" spans="1:13" x14ac:dyDescent="0.2">
      <c r="A243" s="7"/>
      <c r="B243" s="8"/>
      <c r="C243" s="8"/>
      <c r="D243" s="8"/>
      <c r="E243" s="8"/>
      <c r="F243" s="8"/>
      <c r="G243" s="22"/>
      <c r="H243" s="8"/>
      <c r="I243" s="8"/>
      <c r="J243" s="8"/>
      <c r="K243" s="8"/>
      <c r="L243" s="8"/>
      <c r="M243" s="8"/>
    </row>
    <row r="244" spans="1:13" x14ac:dyDescent="0.2">
      <c r="A244" s="7"/>
      <c r="B244" s="8"/>
      <c r="C244" s="8"/>
      <c r="D244" s="8"/>
      <c r="E244" s="8"/>
      <c r="F244" s="8"/>
      <c r="G244" s="22"/>
      <c r="H244" s="8"/>
      <c r="I244" s="8"/>
      <c r="J244" s="8"/>
      <c r="K244" s="8"/>
      <c r="L244" s="8"/>
      <c r="M244" s="8"/>
    </row>
    <row r="245" spans="1:13" x14ac:dyDescent="0.2">
      <c r="A245" s="7"/>
      <c r="B245" s="8"/>
      <c r="C245" s="8"/>
      <c r="D245" s="8"/>
      <c r="E245" s="8"/>
      <c r="F245" s="8"/>
      <c r="G245" s="22"/>
      <c r="H245" s="8"/>
      <c r="I245" s="8"/>
      <c r="J245" s="8"/>
      <c r="K245" s="8"/>
      <c r="L245" s="8"/>
      <c r="M245" s="8"/>
    </row>
    <row r="246" spans="1:13" x14ac:dyDescent="0.2">
      <c r="A246" s="7"/>
      <c r="B246" s="8"/>
      <c r="C246" s="8"/>
      <c r="D246" s="8"/>
      <c r="E246" s="8"/>
      <c r="F246" s="8"/>
      <c r="G246" s="22"/>
      <c r="H246" s="8"/>
      <c r="I246" s="8"/>
      <c r="J246" s="8"/>
      <c r="K246" s="8"/>
      <c r="L246" s="8"/>
      <c r="M246" s="8"/>
    </row>
    <row r="247" spans="1:13" x14ac:dyDescent="0.2">
      <c r="A247" s="7"/>
      <c r="B247" s="8"/>
      <c r="C247" s="8"/>
      <c r="D247" s="8"/>
      <c r="E247" s="8"/>
      <c r="F247" s="8"/>
      <c r="G247" s="22"/>
      <c r="H247" s="8"/>
      <c r="I247" s="8"/>
      <c r="J247" s="8"/>
      <c r="K247" s="8"/>
      <c r="L247" s="8"/>
      <c r="M247" s="8"/>
    </row>
    <row r="248" spans="1:13" x14ac:dyDescent="0.2">
      <c r="A248" s="7"/>
      <c r="B248" s="8"/>
      <c r="C248" s="8"/>
      <c r="D248" s="8"/>
      <c r="E248" s="8"/>
      <c r="F248" s="8"/>
      <c r="G248" s="22"/>
      <c r="H248" s="8"/>
      <c r="I248" s="8"/>
      <c r="J248" s="8"/>
      <c r="K248" s="8"/>
      <c r="L248" s="8"/>
      <c r="M248" s="8"/>
    </row>
    <row r="249" spans="1:13" x14ac:dyDescent="0.2">
      <c r="A249" s="7"/>
      <c r="B249" s="8"/>
      <c r="C249" s="8"/>
      <c r="D249" s="8"/>
      <c r="E249" s="8"/>
      <c r="F249" s="8"/>
      <c r="G249" s="22"/>
      <c r="H249" s="8"/>
      <c r="I249" s="8"/>
      <c r="J249" s="8"/>
      <c r="K249" s="8"/>
      <c r="L249" s="8"/>
      <c r="M249" s="8"/>
    </row>
    <row r="250" spans="1:13" x14ac:dyDescent="0.2">
      <c r="A250" s="7"/>
      <c r="B250" s="8"/>
      <c r="C250" s="8"/>
      <c r="D250" s="8"/>
      <c r="E250" s="8"/>
      <c r="F250" s="8"/>
      <c r="G250" s="22"/>
      <c r="H250" s="8"/>
      <c r="I250" s="8"/>
      <c r="J250" s="8"/>
      <c r="K250" s="8"/>
      <c r="L250" s="8"/>
      <c r="M250" s="8"/>
    </row>
    <row r="251" spans="1:13" x14ac:dyDescent="0.2">
      <c r="A251" s="7"/>
      <c r="B251" s="8"/>
      <c r="C251" s="8"/>
      <c r="D251" s="8"/>
      <c r="E251" s="8"/>
      <c r="F251" s="8"/>
      <c r="G251" s="22"/>
      <c r="H251" s="8"/>
      <c r="I251" s="8"/>
      <c r="J251" s="8"/>
      <c r="K251" s="8"/>
      <c r="L251" s="8"/>
      <c r="M251" s="8"/>
    </row>
    <row r="252" spans="1:13" x14ac:dyDescent="0.2">
      <c r="A252" s="7"/>
      <c r="B252" s="8"/>
      <c r="C252" s="8"/>
      <c r="D252" s="8"/>
      <c r="E252" s="8"/>
      <c r="F252" s="8"/>
      <c r="G252" s="22"/>
      <c r="H252" s="8"/>
      <c r="I252" s="8"/>
      <c r="J252" s="8"/>
      <c r="K252" s="8"/>
      <c r="L252" s="8"/>
      <c r="M252" s="8"/>
    </row>
    <row r="253" spans="1:13" x14ac:dyDescent="0.2">
      <c r="A253" s="7"/>
      <c r="B253" s="8"/>
      <c r="C253" s="8"/>
      <c r="D253" s="8"/>
      <c r="E253" s="8"/>
      <c r="F253" s="8"/>
      <c r="G253" s="22"/>
      <c r="H253" s="8"/>
      <c r="I253" s="8"/>
      <c r="J253" s="8"/>
      <c r="K253" s="8"/>
      <c r="L253" s="8"/>
      <c r="M253" s="8"/>
    </row>
    <row r="254" spans="1:13" x14ac:dyDescent="0.2">
      <c r="A254" s="7"/>
      <c r="B254" s="8"/>
      <c r="C254" s="8"/>
      <c r="D254" s="8"/>
      <c r="E254" s="8"/>
      <c r="F254" s="8"/>
      <c r="G254" s="22"/>
      <c r="H254" s="8"/>
      <c r="I254" s="8"/>
      <c r="J254" s="8"/>
      <c r="K254" s="8"/>
      <c r="L254" s="8"/>
      <c r="M254" s="8"/>
    </row>
    <row r="255" spans="1:13" x14ac:dyDescent="0.2">
      <c r="A255" s="7"/>
      <c r="B255" s="8"/>
      <c r="C255" s="8"/>
      <c r="D255" s="8"/>
      <c r="E255" s="8"/>
      <c r="F255" s="8"/>
      <c r="G255" s="22"/>
      <c r="H255" s="8"/>
      <c r="I255" s="8"/>
      <c r="J255" s="8"/>
      <c r="K255" s="8"/>
      <c r="L255" s="8"/>
      <c r="M255" s="8"/>
    </row>
    <row r="256" spans="1:13" x14ac:dyDescent="0.2">
      <c r="A256" s="7"/>
      <c r="B256" s="8"/>
      <c r="C256" s="8"/>
      <c r="D256" s="8"/>
      <c r="E256" s="8"/>
      <c r="F256" s="8"/>
      <c r="G256" s="22"/>
      <c r="H256" s="8"/>
      <c r="I256" s="8"/>
      <c r="J256" s="8"/>
      <c r="K256" s="8"/>
      <c r="L256" s="8"/>
      <c r="M256" s="8"/>
    </row>
    <row r="257" spans="1:13" x14ac:dyDescent="0.2">
      <c r="A257" s="7"/>
      <c r="B257" s="8"/>
      <c r="C257" s="8"/>
      <c r="D257" s="8"/>
      <c r="E257" s="8"/>
      <c r="F257" s="8"/>
      <c r="G257" s="22"/>
      <c r="H257" s="8"/>
      <c r="I257" s="8"/>
      <c r="J257" s="8"/>
      <c r="K257" s="8"/>
      <c r="L257" s="8"/>
      <c r="M257" s="8"/>
    </row>
    <row r="258" spans="1:13" x14ac:dyDescent="0.2">
      <c r="A258" s="7"/>
      <c r="B258" s="8"/>
      <c r="C258" s="8"/>
      <c r="D258" s="8"/>
      <c r="E258" s="8"/>
      <c r="F258" s="8"/>
      <c r="G258" s="22"/>
      <c r="H258" s="8"/>
      <c r="I258" s="8"/>
      <c r="J258" s="8"/>
      <c r="K258" s="8"/>
      <c r="L258" s="8"/>
      <c r="M258" s="8"/>
    </row>
    <row r="259" spans="1:13" x14ac:dyDescent="0.2">
      <c r="A259" s="7"/>
      <c r="B259" s="8"/>
      <c r="C259" s="8"/>
      <c r="D259" s="8"/>
      <c r="E259" s="8"/>
      <c r="F259" s="8"/>
      <c r="G259" s="22"/>
      <c r="H259" s="8"/>
      <c r="I259" s="8"/>
      <c r="J259" s="8"/>
      <c r="K259" s="8"/>
      <c r="L259" s="8"/>
      <c r="M259" s="8"/>
    </row>
    <row r="260" spans="1:13" x14ac:dyDescent="0.2">
      <c r="A260" s="7"/>
      <c r="B260" s="8"/>
      <c r="C260" s="8"/>
      <c r="D260" s="8"/>
      <c r="E260" s="8"/>
      <c r="F260" s="8"/>
      <c r="G260" s="22"/>
      <c r="H260" s="8"/>
      <c r="I260" s="8"/>
      <c r="J260" s="8"/>
      <c r="K260" s="8"/>
      <c r="L260" s="8"/>
      <c r="M260" s="8"/>
    </row>
    <row r="261" spans="1:13" x14ac:dyDescent="0.2">
      <c r="A261" s="25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</row>
    <row r="262" spans="1:13" x14ac:dyDescent="0.2">
      <c r="A262" s="25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</row>
    <row r="263" spans="1:13" x14ac:dyDescent="0.2">
      <c r="A263" s="25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</row>
    <row r="264" spans="1:13" x14ac:dyDescent="0.2">
      <c r="A264" s="25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</row>
    <row r="265" spans="1:13" x14ac:dyDescent="0.2">
      <c r="A265" s="25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</row>
    <row r="266" spans="1:13" x14ac:dyDescent="0.2">
      <c r="A266" s="25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</row>
    <row r="267" spans="1:13" x14ac:dyDescent="0.2">
      <c r="A267" s="25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</row>
    <row r="268" spans="1:13" x14ac:dyDescent="0.2">
      <c r="A268" s="25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</row>
    <row r="269" spans="1:13" x14ac:dyDescent="0.2">
      <c r="A269" s="25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</row>
    <row r="270" spans="1:13" x14ac:dyDescent="0.2">
      <c r="A270" s="25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</row>
    <row r="271" spans="1:13" x14ac:dyDescent="0.2">
      <c r="A271" s="25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</row>
    <row r="272" spans="1:13" x14ac:dyDescent="0.2">
      <c r="A272" s="25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</row>
    <row r="273" spans="1:13" x14ac:dyDescent="0.2">
      <c r="A273" s="25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</row>
    <row r="274" spans="1:13" x14ac:dyDescent="0.2">
      <c r="A274" s="25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</row>
    <row r="275" spans="1:13" x14ac:dyDescent="0.2">
      <c r="A275" s="25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</row>
    <row r="276" spans="1:13" x14ac:dyDescent="0.2">
      <c r="A276" s="25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</row>
    <row r="277" spans="1:13" x14ac:dyDescent="0.2">
      <c r="A277" s="25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</row>
    <row r="278" spans="1:13" x14ac:dyDescent="0.2">
      <c r="A278" s="25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</row>
    <row r="279" spans="1:13" x14ac:dyDescent="0.2">
      <c r="A279" s="25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</row>
    <row r="280" spans="1:13" x14ac:dyDescent="0.2">
      <c r="A280" s="25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</row>
    <row r="281" spans="1:13" x14ac:dyDescent="0.2">
      <c r="A281" s="25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</row>
    <row r="282" spans="1:13" x14ac:dyDescent="0.2">
      <c r="A282" s="25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</row>
    <row r="283" spans="1:13" x14ac:dyDescent="0.2">
      <c r="A283" s="25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</row>
    <row r="284" spans="1:13" x14ac:dyDescent="0.2">
      <c r="A284" s="25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</row>
    <row r="285" spans="1:13" x14ac:dyDescent="0.2">
      <c r="A285" s="25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</row>
    <row r="286" spans="1:13" x14ac:dyDescent="0.2">
      <c r="A286" s="25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</row>
    <row r="287" spans="1:13" x14ac:dyDescent="0.2">
      <c r="A287" s="25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</row>
    <row r="288" spans="1:13" x14ac:dyDescent="0.2">
      <c r="A288" s="25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</row>
    <row r="289" spans="1:13" x14ac:dyDescent="0.2">
      <c r="A289" s="25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</row>
    <row r="290" spans="1:13" x14ac:dyDescent="0.2">
      <c r="A290" s="25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</row>
    <row r="291" spans="1:13" x14ac:dyDescent="0.2">
      <c r="A291" s="25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</row>
    <row r="292" spans="1:13" x14ac:dyDescent="0.2">
      <c r="A292" s="25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</row>
    <row r="293" spans="1:13" x14ac:dyDescent="0.2">
      <c r="A293" s="25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</row>
    <row r="294" spans="1:13" x14ac:dyDescent="0.2">
      <c r="A294" s="25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</row>
    <row r="295" spans="1:13" x14ac:dyDescent="0.2">
      <c r="A295" s="25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</row>
    <row r="299" spans="1:13" x14ac:dyDescent="0.2">
      <c r="A299" s="7"/>
      <c r="C299" s="26"/>
      <c r="D299" s="26"/>
      <c r="E299" s="26"/>
      <c r="F299" s="26"/>
      <c r="G299" s="26"/>
      <c r="H299" s="26"/>
      <c r="I299" s="26"/>
      <c r="J299" s="26"/>
      <c r="K299" s="26"/>
      <c r="L299" s="26"/>
    </row>
    <row r="300" spans="1:13" x14ac:dyDescent="0.2">
      <c r="A300" s="7"/>
      <c r="C300" s="26"/>
      <c r="D300" s="26"/>
      <c r="E300" s="26"/>
      <c r="F300" s="26"/>
      <c r="G300" s="26"/>
      <c r="H300" s="26"/>
      <c r="I300" s="26"/>
      <c r="J300" s="26"/>
      <c r="K300" s="26"/>
      <c r="L300" s="26"/>
    </row>
    <row r="301" spans="1:13" x14ac:dyDescent="0.2">
      <c r="A301" s="7"/>
      <c r="C301" s="26"/>
      <c r="D301" s="26"/>
      <c r="E301" s="26"/>
      <c r="F301" s="26"/>
      <c r="G301" s="26"/>
      <c r="H301" s="26"/>
      <c r="I301" s="26"/>
      <c r="J301" s="26"/>
      <c r="K301" s="26"/>
      <c r="L301" s="26"/>
    </row>
    <row r="302" spans="1:13" x14ac:dyDescent="0.2">
      <c r="A302" s="7"/>
      <c r="C302" s="26"/>
      <c r="D302" s="26"/>
      <c r="E302" s="26"/>
      <c r="F302" s="26"/>
      <c r="G302" s="26"/>
      <c r="H302" s="26"/>
      <c r="I302" s="26"/>
      <c r="J302" s="26"/>
      <c r="K302" s="26"/>
      <c r="L302" s="26"/>
    </row>
    <row r="303" spans="1:13" x14ac:dyDescent="0.2">
      <c r="A303" s="7"/>
      <c r="C303" s="26"/>
      <c r="D303" s="26"/>
      <c r="E303" s="26"/>
      <c r="F303" s="26"/>
      <c r="G303" s="26"/>
      <c r="H303" s="26"/>
      <c r="I303" s="26"/>
      <c r="J303" s="26"/>
      <c r="K303" s="26"/>
      <c r="L303" s="26"/>
    </row>
    <row r="304" spans="1:13" x14ac:dyDescent="0.2">
      <c r="A304" s="7"/>
      <c r="C304" s="26"/>
      <c r="D304" s="26"/>
      <c r="E304" s="26"/>
      <c r="F304" s="26"/>
      <c r="G304" s="26"/>
      <c r="H304" s="26"/>
      <c r="I304" s="26"/>
      <c r="J304" s="26"/>
      <c r="K304" s="26"/>
      <c r="L304" s="26"/>
    </row>
    <row r="305" spans="1:12" x14ac:dyDescent="0.2">
      <c r="A305" s="7"/>
      <c r="C305" s="26"/>
      <c r="D305" s="26"/>
      <c r="E305" s="26"/>
      <c r="F305" s="26"/>
      <c r="G305" s="26"/>
      <c r="H305" s="26"/>
      <c r="I305" s="26"/>
      <c r="J305" s="26"/>
      <c r="K305" s="26"/>
      <c r="L305" s="26"/>
    </row>
    <row r="306" spans="1:12" x14ac:dyDescent="0.2">
      <c r="A306" s="7"/>
      <c r="C306" s="26"/>
      <c r="D306" s="26"/>
      <c r="E306" s="26"/>
      <c r="F306" s="26"/>
      <c r="G306" s="26"/>
      <c r="H306" s="26"/>
      <c r="I306" s="26"/>
      <c r="J306" s="26"/>
      <c r="K306" s="26"/>
      <c r="L306" s="26"/>
    </row>
    <row r="307" spans="1:12" x14ac:dyDescent="0.2">
      <c r="A307" s="7"/>
      <c r="C307" s="26"/>
      <c r="D307" s="26"/>
      <c r="E307" s="26"/>
      <c r="F307" s="26"/>
      <c r="G307" s="26"/>
      <c r="H307" s="26"/>
      <c r="I307" s="26"/>
      <c r="J307" s="26"/>
      <c r="K307" s="26"/>
      <c r="L307" s="26"/>
    </row>
    <row r="308" spans="1:12" x14ac:dyDescent="0.2">
      <c r="A308" s="7"/>
      <c r="C308" s="26"/>
      <c r="D308" s="26"/>
      <c r="E308" s="26"/>
      <c r="F308" s="26"/>
      <c r="G308" s="26"/>
      <c r="H308" s="26"/>
      <c r="I308" s="26"/>
      <c r="J308" s="26"/>
      <c r="K308" s="26"/>
      <c r="L308" s="26"/>
    </row>
    <row r="309" spans="1:12" x14ac:dyDescent="0.2">
      <c r="A309" s="7"/>
      <c r="C309" s="26"/>
      <c r="D309" s="26"/>
      <c r="E309" s="26"/>
      <c r="F309" s="26"/>
      <c r="G309" s="26"/>
      <c r="H309" s="26"/>
      <c r="I309" s="26"/>
      <c r="J309" s="26"/>
      <c r="K309" s="26"/>
      <c r="L309" s="26"/>
    </row>
    <row r="310" spans="1:12" x14ac:dyDescent="0.2">
      <c r="A310" s="7"/>
      <c r="C310" s="26"/>
      <c r="D310" s="26"/>
      <c r="E310" s="26"/>
      <c r="F310" s="26"/>
      <c r="G310" s="26"/>
      <c r="H310" s="26"/>
      <c r="I310" s="26"/>
      <c r="J310" s="26"/>
      <c r="K310" s="26"/>
      <c r="L310" s="26"/>
    </row>
    <row r="311" spans="1:12" x14ac:dyDescent="0.2">
      <c r="A311" s="7"/>
      <c r="C311" s="26"/>
      <c r="D311" s="26"/>
      <c r="E311" s="26"/>
      <c r="F311" s="26"/>
      <c r="G311" s="26"/>
      <c r="H311" s="26"/>
      <c r="I311" s="26"/>
      <c r="J311" s="26"/>
      <c r="K311" s="26"/>
      <c r="L311" s="26"/>
    </row>
    <row r="312" spans="1:12" x14ac:dyDescent="0.2">
      <c r="A312" s="7"/>
      <c r="C312" s="26"/>
      <c r="D312" s="26"/>
      <c r="E312" s="26"/>
      <c r="F312" s="26"/>
      <c r="G312" s="26"/>
      <c r="H312" s="26"/>
      <c r="I312" s="26"/>
      <c r="J312" s="26"/>
      <c r="K312" s="26"/>
      <c r="L312" s="26"/>
    </row>
    <row r="313" spans="1:12" x14ac:dyDescent="0.2">
      <c r="A313" s="7"/>
      <c r="C313" s="26"/>
      <c r="D313" s="26"/>
      <c r="E313" s="26"/>
      <c r="F313" s="26"/>
      <c r="G313" s="26"/>
      <c r="H313" s="26"/>
      <c r="I313" s="26"/>
      <c r="J313" s="26"/>
      <c r="K313" s="26"/>
      <c r="L313" s="26"/>
    </row>
    <row r="314" spans="1:12" x14ac:dyDescent="0.2">
      <c r="A314" s="7"/>
      <c r="C314" s="26"/>
      <c r="D314" s="26"/>
      <c r="E314" s="26"/>
      <c r="F314" s="26"/>
      <c r="G314" s="26"/>
      <c r="H314" s="26"/>
      <c r="I314" s="26"/>
      <c r="J314" s="26"/>
      <c r="K314" s="26"/>
      <c r="L314" s="26"/>
    </row>
    <row r="315" spans="1:12" x14ac:dyDescent="0.2">
      <c r="A315" s="7"/>
      <c r="C315" s="26"/>
      <c r="D315" s="26"/>
      <c r="E315" s="26"/>
      <c r="F315" s="26"/>
      <c r="G315" s="26"/>
      <c r="H315" s="26"/>
      <c r="I315" s="26"/>
      <c r="J315" s="26"/>
      <c r="K315" s="26"/>
      <c r="L315" s="26"/>
    </row>
    <row r="316" spans="1:12" x14ac:dyDescent="0.2">
      <c r="A316" s="7"/>
      <c r="C316" s="26"/>
      <c r="D316" s="26"/>
      <c r="E316" s="26"/>
      <c r="F316" s="26"/>
      <c r="G316" s="26"/>
      <c r="H316" s="26"/>
      <c r="I316" s="26"/>
      <c r="J316" s="26"/>
      <c r="K316" s="26"/>
      <c r="L316" s="26"/>
    </row>
    <row r="317" spans="1:12" x14ac:dyDescent="0.2">
      <c r="A317" s="7"/>
      <c r="C317" s="26"/>
      <c r="D317" s="26"/>
      <c r="E317" s="26"/>
      <c r="F317" s="26"/>
      <c r="G317" s="26"/>
      <c r="H317" s="26"/>
      <c r="I317" s="26"/>
      <c r="J317" s="26"/>
      <c r="K317" s="26"/>
      <c r="L317" s="26"/>
    </row>
    <row r="318" spans="1:12" x14ac:dyDescent="0.2">
      <c r="A318" s="7"/>
      <c r="C318" s="26"/>
      <c r="D318" s="26"/>
      <c r="E318" s="26"/>
      <c r="F318" s="26"/>
      <c r="G318" s="26"/>
      <c r="H318" s="26"/>
      <c r="I318" s="26"/>
      <c r="J318" s="26"/>
      <c r="K318" s="26"/>
      <c r="L318" s="26"/>
    </row>
    <row r="319" spans="1:12" x14ac:dyDescent="0.2">
      <c r="A319" s="7"/>
      <c r="C319" s="26"/>
      <c r="D319" s="26"/>
      <c r="E319" s="26"/>
      <c r="F319" s="26"/>
      <c r="G319" s="26"/>
      <c r="H319" s="26"/>
      <c r="I319" s="26"/>
      <c r="J319" s="26"/>
      <c r="K319" s="26"/>
      <c r="L319" s="26"/>
    </row>
    <row r="320" spans="1:12" x14ac:dyDescent="0.2">
      <c r="A320" s="7"/>
      <c r="C320" s="26"/>
      <c r="D320" s="26"/>
      <c r="E320" s="26"/>
      <c r="F320" s="26"/>
      <c r="G320" s="26"/>
      <c r="H320" s="26"/>
      <c r="I320" s="26"/>
      <c r="J320" s="26"/>
      <c r="K320" s="26"/>
      <c r="L320" s="26"/>
    </row>
    <row r="321" spans="1:12" x14ac:dyDescent="0.2">
      <c r="A321" s="7"/>
      <c r="C321" s="26"/>
      <c r="D321" s="26"/>
      <c r="E321" s="26"/>
      <c r="F321" s="26"/>
      <c r="G321" s="26"/>
      <c r="H321" s="26"/>
      <c r="I321" s="26"/>
      <c r="J321" s="26"/>
      <c r="K321" s="26"/>
      <c r="L321" s="26"/>
    </row>
    <row r="322" spans="1:12" x14ac:dyDescent="0.2">
      <c r="A322" s="7"/>
      <c r="C322" s="26"/>
      <c r="D322" s="26"/>
      <c r="E322" s="26"/>
      <c r="F322" s="26"/>
      <c r="G322" s="26"/>
      <c r="H322" s="26"/>
      <c r="I322" s="26"/>
      <c r="J322" s="26"/>
      <c r="K322" s="26"/>
      <c r="L322" s="26"/>
    </row>
    <row r="323" spans="1:12" x14ac:dyDescent="0.2">
      <c r="A323" s="7"/>
      <c r="C323" s="26"/>
      <c r="D323" s="26"/>
      <c r="E323" s="26"/>
      <c r="F323" s="26"/>
      <c r="G323" s="26"/>
      <c r="H323" s="26"/>
      <c r="I323" s="26"/>
      <c r="J323" s="26"/>
      <c r="K323" s="26"/>
      <c r="L323" s="26"/>
    </row>
    <row r="324" spans="1:12" x14ac:dyDescent="0.2">
      <c r="A324" s="7"/>
      <c r="C324" s="26"/>
      <c r="D324" s="26"/>
      <c r="E324" s="26"/>
      <c r="F324" s="26"/>
      <c r="G324" s="26"/>
      <c r="H324" s="26"/>
      <c r="I324" s="26"/>
      <c r="J324" s="26"/>
      <c r="K324" s="26"/>
      <c r="L324" s="26"/>
    </row>
    <row r="325" spans="1:12" x14ac:dyDescent="0.2">
      <c r="A325" s="7"/>
      <c r="C325" s="26"/>
      <c r="D325" s="26"/>
      <c r="E325" s="26"/>
      <c r="F325" s="26"/>
      <c r="G325" s="26"/>
      <c r="H325" s="26"/>
      <c r="I325" s="26"/>
      <c r="J325" s="26"/>
      <c r="K325" s="26"/>
      <c r="L325" s="26"/>
    </row>
    <row r="326" spans="1:12" x14ac:dyDescent="0.2">
      <c r="A326" s="7"/>
      <c r="C326" s="26"/>
      <c r="D326" s="26"/>
      <c r="E326" s="26"/>
      <c r="F326" s="26"/>
      <c r="G326" s="26"/>
      <c r="H326" s="26"/>
      <c r="I326" s="26"/>
      <c r="J326" s="26"/>
      <c r="K326" s="26"/>
      <c r="L326" s="26"/>
    </row>
    <row r="327" spans="1:12" x14ac:dyDescent="0.2">
      <c r="A327" s="7"/>
      <c r="C327" s="26"/>
      <c r="D327" s="26"/>
      <c r="E327" s="26"/>
      <c r="F327" s="26"/>
      <c r="G327" s="26"/>
      <c r="H327" s="26"/>
      <c r="I327" s="26"/>
      <c r="J327" s="26"/>
      <c r="K327" s="26"/>
      <c r="L327" s="26"/>
    </row>
    <row r="328" spans="1:12" x14ac:dyDescent="0.2">
      <c r="A328" s="7"/>
      <c r="C328" s="26"/>
      <c r="D328" s="26"/>
      <c r="E328" s="26"/>
      <c r="F328" s="26"/>
      <c r="G328" s="26"/>
      <c r="H328" s="26"/>
      <c r="I328" s="26"/>
      <c r="J328" s="26"/>
      <c r="K328" s="26"/>
      <c r="L328" s="26"/>
    </row>
    <row r="329" spans="1:12" x14ac:dyDescent="0.2">
      <c r="A329" s="7"/>
      <c r="C329" s="26"/>
      <c r="D329" s="26"/>
      <c r="E329" s="26"/>
      <c r="F329" s="26"/>
      <c r="G329" s="26"/>
      <c r="H329" s="26"/>
      <c r="I329" s="26"/>
      <c r="J329" s="26"/>
      <c r="K329" s="26"/>
      <c r="L329" s="26"/>
    </row>
    <row r="330" spans="1:12" x14ac:dyDescent="0.2">
      <c r="A330" s="7"/>
      <c r="C330" s="26"/>
      <c r="D330" s="26"/>
      <c r="E330" s="26"/>
      <c r="F330" s="26"/>
      <c r="G330" s="26"/>
      <c r="H330" s="26"/>
      <c r="I330" s="26"/>
      <c r="J330" s="26"/>
      <c r="K330" s="26"/>
      <c r="L330" s="26"/>
    </row>
    <row r="331" spans="1:12" x14ac:dyDescent="0.2">
      <c r="A331" s="7"/>
      <c r="C331" s="26"/>
      <c r="D331" s="26"/>
      <c r="E331" s="26"/>
      <c r="F331" s="26"/>
      <c r="G331" s="26"/>
      <c r="H331" s="26"/>
      <c r="I331" s="26"/>
      <c r="J331" s="26"/>
      <c r="K331" s="26"/>
      <c r="L331" s="26"/>
    </row>
    <row r="332" spans="1:12" x14ac:dyDescent="0.2">
      <c r="A332" s="7"/>
      <c r="C332" s="26"/>
      <c r="D332" s="26"/>
      <c r="E332" s="26"/>
      <c r="F332" s="26"/>
      <c r="G332" s="26"/>
      <c r="H332" s="26"/>
      <c r="I332" s="26"/>
      <c r="J332" s="26"/>
      <c r="K332" s="26"/>
      <c r="L332" s="26"/>
    </row>
    <row r="333" spans="1:12" x14ac:dyDescent="0.2">
      <c r="A333" s="7"/>
      <c r="C333" s="26"/>
      <c r="D333" s="26"/>
      <c r="E333" s="26"/>
      <c r="F333" s="26"/>
      <c r="G333" s="26"/>
      <c r="H333" s="26"/>
      <c r="I333" s="26"/>
      <c r="J333" s="26"/>
      <c r="K333" s="26"/>
      <c r="L333" s="26"/>
    </row>
    <row r="334" spans="1:12" x14ac:dyDescent="0.2">
      <c r="A334" s="7"/>
      <c r="C334" s="26"/>
      <c r="D334" s="26"/>
      <c r="E334" s="26"/>
      <c r="F334" s="26"/>
      <c r="G334" s="26"/>
      <c r="H334" s="26"/>
      <c r="I334" s="26"/>
      <c r="J334" s="26"/>
      <c r="K334" s="26"/>
      <c r="L334" s="26"/>
    </row>
    <row r="335" spans="1:12" x14ac:dyDescent="0.2">
      <c r="A335" s="7"/>
      <c r="C335" s="26"/>
      <c r="D335" s="26"/>
      <c r="E335" s="26"/>
      <c r="F335" s="26"/>
      <c r="G335" s="26"/>
      <c r="H335" s="26"/>
      <c r="I335" s="26"/>
      <c r="J335" s="26"/>
      <c r="K335" s="26"/>
      <c r="L335" s="26"/>
    </row>
    <row r="336" spans="1:12" x14ac:dyDescent="0.2">
      <c r="A336" s="7"/>
      <c r="C336" s="26"/>
      <c r="D336" s="26"/>
      <c r="E336" s="26"/>
      <c r="F336" s="26"/>
      <c r="G336" s="26"/>
      <c r="H336" s="26"/>
      <c r="I336" s="26"/>
      <c r="J336" s="26"/>
      <c r="K336" s="26"/>
      <c r="L336" s="26"/>
    </row>
    <row r="337" spans="1:12" x14ac:dyDescent="0.2">
      <c r="A337" s="7"/>
      <c r="C337" s="26"/>
      <c r="D337" s="26"/>
      <c r="E337" s="26"/>
      <c r="F337" s="26"/>
      <c r="G337" s="26"/>
      <c r="H337" s="26"/>
      <c r="I337" s="26"/>
      <c r="J337" s="26"/>
      <c r="K337" s="26"/>
      <c r="L337" s="26"/>
    </row>
    <row r="338" spans="1:12" x14ac:dyDescent="0.2">
      <c r="A338" s="7"/>
      <c r="C338" s="26"/>
      <c r="D338" s="26"/>
      <c r="E338" s="26"/>
      <c r="F338" s="26"/>
      <c r="G338" s="26"/>
      <c r="H338" s="26"/>
      <c r="I338" s="26"/>
      <c r="J338" s="26"/>
      <c r="K338" s="26"/>
      <c r="L338" s="26"/>
    </row>
    <row r="339" spans="1:12" x14ac:dyDescent="0.2">
      <c r="A339" s="7"/>
      <c r="C339" s="26"/>
      <c r="D339" s="26"/>
      <c r="E339" s="26"/>
      <c r="F339" s="26"/>
      <c r="G339" s="26"/>
      <c r="H339" s="26"/>
      <c r="I339" s="26"/>
      <c r="J339" s="26"/>
      <c r="K339" s="26"/>
      <c r="L339" s="26"/>
    </row>
    <row r="340" spans="1:12" x14ac:dyDescent="0.2">
      <c r="A340" s="7"/>
      <c r="C340" s="26"/>
      <c r="D340" s="26"/>
      <c r="E340" s="26"/>
      <c r="F340" s="26"/>
      <c r="G340" s="26"/>
      <c r="H340" s="26"/>
      <c r="I340" s="26"/>
      <c r="J340" s="26"/>
      <c r="K340" s="26"/>
      <c r="L340" s="26"/>
    </row>
    <row r="341" spans="1:12" x14ac:dyDescent="0.2">
      <c r="A341" s="7"/>
      <c r="C341" s="26"/>
      <c r="D341" s="26"/>
      <c r="E341" s="26"/>
      <c r="F341" s="26"/>
      <c r="G341" s="26"/>
      <c r="H341" s="26"/>
      <c r="I341" s="26"/>
      <c r="J341" s="26"/>
      <c r="K341" s="26"/>
      <c r="L341" s="26"/>
    </row>
    <row r="342" spans="1:12" x14ac:dyDescent="0.2">
      <c r="A342" s="7"/>
      <c r="C342" s="26"/>
      <c r="D342" s="26"/>
      <c r="E342" s="26"/>
      <c r="F342" s="26"/>
      <c r="G342" s="26"/>
      <c r="H342" s="26"/>
      <c r="I342" s="26"/>
      <c r="J342" s="26"/>
      <c r="K342" s="26"/>
      <c r="L342" s="26"/>
    </row>
    <row r="343" spans="1:12" x14ac:dyDescent="0.2">
      <c r="A343" s="7"/>
      <c r="C343" s="26"/>
      <c r="D343" s="26"/>
      <c r="E343" s="26"/>
      <c r="F343" s="26"/>
      <c r="G343" s="26"/>
      <c r="H343" s="26"/>
      <c r="I343" s="26"/>
      <c r="J343" s="26"/>
      <c r="K343" s="26"/>
      <c r="L343" s="26"/>
    </row>
    <row r="344" spans="1:12" x14ac:dyDescent="0.2">
      <c r="A344" s="7"/>
      <c r="C344" s="26"/>
      <c r="D344" s="26"/>
      <c r="E344" s="26"/>
      <c r="F344" s="26"/>
      <c r="G344" s="26"/>
      <c r="H344" s="26"/>
      <c r="I344" s="26"/>
      <c r="J344" s="26"/>
      <c r="K344" s="26"/>
      <c r="L344" s="26"/>
    </row>
    <row r="345" spans="1:12" x14ac:dyDescent="0.2">
      <c r="A345" s="7"/>
      <c r="C345" s="26"/>
      <c r="D345" s="26"/>
      <c r="E345" s="26"/>
      <c r="F345" s="26"/>
      <c r="G345" s="26"/>
      <c r="H345" s="26"/>
      <c r="I345" s="26"/>
      <c r="J345" s="26"/>
      <c r="K345" s="26"/>
      <c r="L345" s="26"/>
    </row>
    <row r="346" spans="1:12" x14ac:dyDescent="0.2">
      <c r="A346" s="7"/>
      <c r="C346" s="26"/>
      <c r="D346" s="26"/>
      <c r="E346" s="26"/>
      <c r="F346" s="26"/>
      <c r="G346" s="26"/>
      <c r="H346" s="26"/>
      <c r="I346" s="26"/>
      <c r="J346" s="26"/>
      <c r="K346" s="26"/>
      <c r="L346" s="26"/>
    </row>
    <row r="347" spans="1:12" x14ac:dyDescent="0.2">
      <c r="A347" s="7"/>
      <c r="C347" s="26"/>
      <c r="D347" s="26"/>
      <c r="E347" s="26"/>
      <c r="F347" s="26"/>
      <c r="G347" s="26"/>
      <c r="H347" s="26"/>
      <c r="I347" s="26"/>
      <c r="J347" s="26"/>
      <c r="K347" s="26"/>
      <c r="L347" s="26"/>
    </row>
    <row r="348" spans="1:12" x14ac:dyDescent="0.2">
      <c r="A348" s="7"/>
      <c r="C348" s="26"/>
      <c r="D348" s="26"/>
      <c r="E348" s="26"/>
      <c r="F348" s="26"/>
      <c r="G348" s="26"/>
      <c r="H348" s="26"/>
      <c r="I348" s="26"/>
      <c r="J348" s="26"/>
      <c r="K348" s="26"/>
      <c r="L348" s="26"/>
    </row>
    <row r="349" spans="1:12" x14ac:dyDescent="0.2">
      <c r="A349" s="7"/>
      <c r="C349" s="26"/>
      <c r="D349" s="26"/>
      <c r="E349" s="26"/>
      <c r="F349" s="26"/>
      <c r="G349" s="26"/>
      <c r="H349" s="26"/>
      <c r="I349" s="26"/>
      <c r="J349" s="26"/>
      <c r="K349" s="26"/>
      <c r="L349" s="26"/>
    </row>
    <row r="350" spans="1:12" x14ac:dyDescent="0.2">
      <c r="A350" s="7"/>
      <c r="C350" s="26"/>
      <c r="D350" s="26"/>
      <c r="E350" s="26"/>
      <c r="F350" s="26"/>
      <c r="G350" s="26"/>
      <c r="H350" s="26"/>
      <c r="I350" s="26"/>
      <c r="J350" s="26"/>
      <c r="K350" s="26"/>
      <c r="L350" s="26"/>
    </row>
    <row r="351" spans="1:12" x14ac:dyDescent="0.2">
      <c r="A351" s="7"/>
      <c r="C351" s="26"/>
      <c r="D351" s="26"/>
      <c r="E351" s="26"/>
      <c r="F351" s="26"/>
      <c r="G351" s="26"/>
      <c r="H351" s="26"/>
      <c r="I351" s="26"/>
      <c r="J351" s="26"/>
      <c r="K351" s="26"/>
      <c r="L351" s="26"/>
    </row>
    <row r="352" spans="1:12" x14ac:dyDescent="0.2">
      <c r="A352" s="7"/>
      <c r="C352" s="26"/>
      <c r="D352" s="26"/>
      <c r="E352" s="26"/>
      <c r="F352" s="26"/>
      <c r="G352" s="26"/>
      <c r="H352" s="26"/>
      <c r="I352" s="26"/>
      <c r="J352" s="26"/>
      <c r="K352" s="26"/>
      <c r="L352" s="26"/>
    </row>
    <row r="353" spans="1:12" x14ac:dyDescent="0.2">
      <c r="A353" s="7"/>
      <c r="C353" s="26"/>
      <c r="D353" s="26"/>
      <c r="E353" s="26"/>
      <c r="F353" s="26"/>
      <c r="G353" s="26"/>
      <c r="H353" s="26"/>
      <c r="I353" s="26"/>
      <c r="J353" s="26"/>
      <c r="K353" s="26"/>
      <c r="L353" s="26"/>
    </row>
    <row r="354" spans="1:12" x14ac:dyDescent="0.2">
      <c r="A354" s="7"/>
      <c r="C354" s="26"/>
      <c r="D354" s="26"/>
      <c r="E354" s="26"/>
      <c r="F354" s="26"/>
      <c r="G354" s="26"/>
      <c r="H354" s="26"/>
      <c r="I354" s="26"/>
      <c r="J354" s="26"/>
      <c r="K354" s="26"/>
      <c r="L354" s="26"/>
    </row>
    <row r="355" spans="1:12" x14ac:dyDescent="0.2">
      <c r="A355" s="7"/>
      <c r="C355" s="26"/>
      <c r="D355" s="26"/>
      <c r="E355" s="26"/>
      <c r="F355" s="26"/>
      <c r="G355" s="26"/>
      <c r="H355" s="26"/>
      <c r="I355" s="26"/>
      <c r="J355" s="26"/>
      <c r="K355" s="26"/>
      <c r="L355" s="26"/>
    </row>
    <row r="356" spans="1:12" x14ac:dyDescent="0.2">
      <c r="A356" s="7"/>
      <c r="C356" s="26"/>
      <c r="D356" s="26"/>
      <c r="E356" s="26"/>
      <c r="F356" s="26"/>
      <c r="G356" s="26"/>
      <c r="H356" s="26"/>
      <c r="I356" s="26"/>
      <c r="J356" s="26"/>
      <c r="K356" s="26"/>
      <c r="L356" s="26"/>
    </row>
    <row r="357" spans="1:12" x14ac:dyDescent="0.2">
      <c r="A357" s="7"/>
      <c r="C357" s="26"/>
      <c r="D357" s="26"/>
      <c r="E357" s="26"/>
      <c r="F357" s="26"/>
      <c r="G357" s="26"/>
      <c r="H357" s="26"/>
      <c r="I357" s="26"/>
      <c r="J357" s="26"/>
      <c r="K357" s="26"/>
      <c r="L357" s="26"/>
    </row>
    <row r="358" spans="1:12" x14ac:dyDescent="0.2">
      <c r="A358" s="7"/>
      <c r="C358" s="26"/>
      <c r="D358" s="26"/>
      <c r="E358" s="26"/>
      <c r="F358" s="26"/>
      <c r="G358" s="26"/>
      <c r="H358" s="26"/>
      <c r="I358" s="26"/>
      <c r="J358" s="26"/>
      <c r="K358" s="26"/>
      <c r="L358" s="26"/>
    </row>
    <row r="359" spans="1:12" x14ac:dyDescent="0.2">
      <c r="A359" s="7"/>
      <c r="C359" s="26"/>
      <c r="D359" s="26"/>
      <c r="E359" s="26"/>
      <c r="F359" s="26"/>
      <c r="G359" s="26"/>
      <c r="H359" s="26"/>
      <c r="I359" s="26"/>
      <c r="J359" s="26"/>
      <c r="K359" s="26"/>
      <c r="L359" s="26"/>
    </row>
    <row r="360" spans="1:12" x14ac:dyDescent="0.2">
      <c r="A360" s="7"/>
      <c r="C360" s="26"/>
      <c r="D360" s="26"/>
      <c r="E360" s="26"/>
      <c r="F360" s="26"/>
      <c r="G360" s="26"/>
      <c r="H360" s="26"/>
      <c r="I360" s="26"/>
      <c r="J360" s="26"/>
      <c r="K360" s="26"/>
      <c r="L360" s="26"/>
    </row>
    <row r="361" spans="1:12" x14ac:dyDescent="0.2">
      <c r="A361" s="25"/>
      <c r="C361" s="26"/>
      <c r="D361" s="26"/>
      <c r="E361" s="26"/>
      <c r="F361" s="26"/>
      <c r="G361" s="26"/>
      <c r="H361" s="26"/>
      <c r="I361" s="26"/>
      <c r="J361" s="26"/>
      <c r="K361" s="26"/>
      <c r="L361" s="26"/>
    </row>
    <row r="362" spans="1:12" x14ac:dyDescent="0.2">
      <c r="A362" s="25"/>
      <c r="C362" s="26"/>
      <c r="D362" s="26"/>
      <c r="E362" s="26"/>
      <c r="F362" s="26"/>
      <c r="G362" s="26"/>
      <c r="H362" s="26"/>
      <c r="I362" s="26"/>
      <c r="J362" s="26"/>
      <c r="K362" s="26"/>
      <c r="L362" s="26"/>
    </row>
    <row r="363" spans="1:12" x14ac:dyDescent="0.2">
      <c r="A363" s="25"/>
      <c r="C363" s="26"/>
      <c r="D363" s="26"/>
      <c r="E363" s="26"/>
      <c r="F363" s="26"/>
      <c r="G363" s="26"/>
      <c r="H363" s="26"/>
      <c r="I363" s="26"/>
      <c r="J363" s="26"/>
      <c r="K363" s="26"/>
      <c r="L363" s="26"/>
    </row>
    <row r="364" spans="1:12" x14ac:dyDescent="0.2">
      <c r="A364" s="25"/>
      <c r="C364" s="26"/>
      <c r="D364" s="26"/>
      <c r="E364" s="26"/>
      <c r="F364" s="26"/>
      <c r="G364" s="26"/>
      <c r="H364" s="26"/>
      <c r="I364" s="26"/>
      <c r="J364" s="26"/>
      <c r="K364" s="26"/>
      <c r="L364" s="26"/>
    </row>
    <row r="365" spans="1:12" x14ac:dyDescent="0.2">
      <c r="A365" s="25"/>
      <c r="C365" s="26"/>
      <c r="D365" s="26"/>
      <c r="E365" s="26"/>
      <c r="F365" s="26"/>
      <c r="G365" s="26"/>
      <c r="H365" s="26"/>
      <c r="I365" s="26"/>
      <c r="J365" s="26"/>
      <c r="K365" s="26"/>
      <c r="L365" s="26"/>
    </row>
    <row r="366" spans="1:12" x14ac:dyDescent="0.2">
      <c r="A366" s="25"/>
      <c r="C366" s="26"/>
      <c r="D366" s="26"/>
      <c r="E366" s="26"/>
      <c r="F366" s="26"/>
      <c r="G366" s="26"/>
      <c r="H366" s="26"/>
      <c r="I366" s="26"/>
      <c r="J366" s="26"/>
      <c r="K366" s="26"/>
      <c r="L366" s="26"/>
    </row>
    <row r="367" spans="1:12" x14ac:dyDescent="0.2">
      <c r="A367" s="25"/>
      <c r="C367" s="26"/>
      <c r="D367" s="26"/>
      <c r="E367" s="26"/>
      <c r="F367" s="26"/>
      <c r="G367" s="26"/>
      <c r="H367" s="26"/>
      <c r="I367" s="26"/>
      <c r="J367" s="26"/>
      <c r="K367" s="26"/>
      <c r="L367" s="26"/>
    </row>
    <row r="368" spans="1:12" x14ac:dyDescent="0.2">
      <c r="A368" s="25"/>
      <c r="C368" s="26"/>
      <c r="D368" s="26"/>
      <c r="E368" s="26"/>
      <c r="F368" s="26"/>
      <c r="G368" s="26"/>
      <c r="H368" s="26"/>
      <c r="I368" s="26"/>
      <c r="J368" s="26"/>
      <c r="K368" s="26"/>
      <c r="L368" s="26"/>
    </row>
    <row r="369" spans="1:12" x14ac:dyDescent="0.2">
      <c r="A369" s="25"/>
      <c r="C369" s="26"/>
      <c r="D369" s="26"/>
      <c r="E369" s="26"/>
      <c r="F369" s="26"/>
      <c r="G369" s="26"/>
      <c r="H369" s="26"/>
      <c r="I369" s="26"/>
      <c r="J369" s="26"/>
      <c r="K369" s="26"/>
      <c r="L369" s="26"/>
    </row>
    <row r="370" spans="1:12" x14ac:dyDescent="0.2">
      <c r="A370" s="25"/>
      <c r="C370" s="26"/>
      <c r="D370" s="26"/>
      <c r="E370" s="26"/>
      <c r="F370" s="26"/>
      <c r="G370" s="26"/>
      <c r="H370" s="26"/>
      <c r="I370" s="26"/>
      <c r="J370" s="26"/>
      <c r="K370" s="26"/>
      <c r="L370" s="26"/>
    </row>
    <row r="371" spans="1:12" x14ac:dyDescent="0.2">
      <c r="A371" s="25"/>
      <c r="C371" s="26"/>
      <c r="D371" s="26"/>
      <c r="E371" s="26"/>
      <c r="F371" s="26"/>
      <c r="G371" s="26"/>
      <c r="H371" s="26"/>
      <c r="I371" s="26"/>
      <c r="J371" s="26"/>
      <c r="K371" s="26"/>
      <c r="L371" s="26"/>
    </row>
    <row r="372" spans="1:12" x14ac:dyDescent="0.2">
      <c r="A372" s="25"/>
      <c r="C372" s="26"/>
      <c r="D372" s="26"/>
      <c r="E372" s="26"/>
      <c r="F372" s="26"/>
      <c r="G372" s="26"/>
      <c r="H372" s="26"/>
      <c r="I372" s="26"/>
      <c r="J372" s="26"/>
      <c r="K372" s="26"/>
      <c r="L372" s="26"/>
    </row>
    <row r="373" spans="1:12" x14ac:dyDescent="0.2">
      <c r="A373" s="25"/>
      <c r="C373" s="26"/>
      <c r="D373" s="26"/>
      <c r="E373" s="26"/>
      <c r="F373" s="26"/>
      <c r="G373" s="26"/>
      <c r="H373" s="26"/>
      <c r="I373" s="26"/>
      <c r="J373" s="26"/>
      <c r="K373" s="26"/>
      <c r="L373" s="26"/>
    </row>
    <row r="374" spans="1:12" x14ac:dyDescent="0.2">
      <c r="A374" s="25"/>
      <c r="C374" s="26"/>
      <c r="D374" s="26"/>
      <c r="E374" s="26"/>
      <c r="F374" s="26"/>
      <c r="G374" s="26"/>
      <c r="H374" s="26"/>
      <c r="I374" s="26"/>
      <c r="J374" s="26"/>
      <c r="K374" s="26"/>
      <c r="L374" s="26"/>
    </row>
    <row r="375" spans="1:12" x14ac:dyDescent="0.2">
      <c r="A375" s="25"/>
      <c r="C375" s="26"/>
      <c r="D375" s="26"/>
      <c r="E375" s="26"/>
      <c r="F375" s="26"/>
      <c r="G375" s="26"/>
      <c r="H375" s="26"/>
      <c r="I375" s="26"/>
      <c r="J375" s="26"/>
      <c r="K375" s="26"/>
      <c r="L375" s="26"/>
    </row>
    <row r="376" spans="1:12" x14ac:dyDescent="0.2">
      <c r="A376" s="25"/>
      <c r="C376" s="26"/>
      <c r="D376" s="26"/>
      <c r="E376" s="26"/>
      <c r="F376" s="26"/>
      <c r="G376" s="26"/>
      <c r="H376" s="26"/>
      <c r="I376" s="26"/>
      <c r="J376" s="26"/>
      <c r="K376" s="26"/>
      <c r="L376" s="26"/>
    </row>
    <row r="377" spans="1:12" x14ac:dyDescent="0.2">
      <c r="A377" s="25"/>
      <c r="C377" s="26"/>
      <c r="D377" s="26"/>
      <c r="E377" s="26"/>
      <c r="F377" s="26"/>
      <c r="G377" s="26"/>
      <c r="H377" s="26"/>
      <c r="I377" s="26"/>
      <c r="J377" s="26"/>
      <c r="K377" s="26"/>
      <c r="L377" s="26"/>
    </row>
    <row r="378" spans="1:12" x14ac:dyDescent="0.2">
      <c r="A378" s="25"/>
      <c r="C378" s="26"/>
      <c r="D378" s="26"/>
      <c r="E378" s="26"/>
      <c r="F378" s="26"/>
      <c r="G378" s="26"/>
      <c r="H378" s="26"/>
      <c r="I378" s="26"/>
      <c r="J378" s="26"/>
      <c r="K378" s="26"/>
      <c r="L378" s="26"/>
    </row>
    <row r="379" spans="1:12" x14ac:dyDescent="0.2">
      <c r="A379" s="25"/>
      <c r="C379" s="26"/>
      <c r="D379" s="26"/>
      <c r="E379" s="26"/>
      <c r="F379" s="26"/>
      <c r="G379" s="26"/>
      <c r="H379" s="26"/>
      <c r="I379" s="26"/>
      <c r="J379" s="26"/>
      <c r="K379" s="26"/>
      <c r="L379" s="26"/>
    </row>
    <row r="380" spans="1:12" x14ac:dyDescent="0.2">
      <c r="A380" s="25"/>
      <c r="C380" s="26"/>
      <c r="D380" s="26"/>
      <c r="E380" s="26"/>
      <c r="F380" s="26"/>
      <c r="G380" s="26"/>
      <c r="H380" s="26"/>
      <c r="I380" s="26"/>
      <c r="J380" s="26"/>
      <c r="K380" s="26"/>
      <c r="L380" s="26"/>
    </row>
    <row r="381" spans="1:12" x14ac:dyDescent="0.2">
      <c r="A381" s="25"/>
      <c r="C381" s="26"/>
      <c r="D381" s="26"/>
      <c r="E381" s="26"/>
      <c r="F381" s="26"/>
      <c r="G381" s="26"/>
      <c r="H381" s="26"/>
      <c r="I381" s="26"/>
      <c r="J381" s="26"/>
      <c r="K381" s="26"/>
      <c r="L381" s="26"/>
    </row>
    <row r="382" spans="1:12" x14ac:dyDescent="0.2">
      <c r="A382" s="25"/>
      <c r="C382" s="26"/>
      <c r="D382" s="26"/>
      <c r="E382" s="26"/>
      <c r="F382" s="26"/>
      <c r="G382" s="26"/>
      <c r="H382" s="26"/>
      <c r="I382" s="26"/>
      <c r="J382" s="26"/>
      <c r="K382" s="26"/>
      <c r="L382" s="26"/>
    </row>
    <row r="383" spans="1:12" x14ac:dyDescent="0.2">
      <c r="A383" s="25"/>
      <c r="C383" s="26"/>
      <c r="D383" s="26"/>
      <c r="E383" s="26"/>
      <c r="F383" s="26"/>
      <c r="G383" s="26"/>
      <c r="H383" s="26"/>
      <c r="I383" s="26"/>
      <c r="J383" s="26"/>
      <c r="K383" s="26"/>
      <c r="L383" s="26"/>
    </row>
    <row r="384" spans="1:12" x14ac:dyDescent="0.2">
      <c r="A384" s="25"/>
      <c r="C384" s="26"/>
      <c r="D384" s="26"/>
      <c r="E384" s="26"/>
      <c r="F384" s="26"/>
      <c r="G384" s="26"/>
      <c r="H384" s="26"/>
      <c r="I384" s="26"/>
      <c r="J384" s="26"/>
      <c r="K384" s="26"/>
      <c r="L384" s="26"/>
    </row>
    <row r="385" spans="1:12" x14ac:dyDescent="0.2">
      <c r="A385" s="25"/>
      <c r="C385" s="26"/>
      <c r="D385" s="26"/>
      <c r="E385" s="26"/>
      <c r="F385" s="26"/>
      <c r="G385" s="26"/>
      <c r="H385" s="26"/>
      <c r="I385" s="26"/>
      <c r="J385" s="26"/>
      <c r="K385" s="26"/>
      <c r="L385" s="26"/>
    </row>
    <row r="386" spans="1:12" x14ac:dyDescent="0.2">
      <c r="A386" s="25"/>
      <c r="C386" s="26"/>
      <c r="D386" s="26"/>
      <c r="E386" s="26"/>
      <c r="F386" s="26"/>
      <c r="G386" s="26"/>
      <c r="H386" s="26"/>
      <c r="I386" s="26"/>
      <c r="J386" s="26"/>
      <c r="K386" s="26"/>
      <c r="L386" s="26"/>
    </row>
    <row r="387" spans="1:12" x14ac:dyDescent="0.2">
      <c r="A387" s="25"/>
      <c r="C387" s="26"/>
      <c r="D387" s="26"/>
      <c r="E387" s="26"/>
      <c r="F387" s="26"/>
      <c r="G387" s="26"/>
      <c r="H387" s="26"/>
      <c r="I387" s="26"/>
      <c r="J387" s="26"/>
      <c r="K387" s="26"/>
      <c r="L387" s="26"/>
    </row>
    <row r="388" spans="1:12" x14ac:dyDescent="0.2">
      <c r="A388" s="25"/>
      <c r="C388" s="26"/>
      <c r="D388" s="26"/>
      <c r="E388" s="26"/>
      <c r="F388" s="26"/>
      <c r="G388" s="26"/>
      <c r="H388" s="26"/>
      <c r="I388" s="26"/>
      <c r="J388" s="26"/>
      <c r="K388" s="26"/>
      <c r="L388" s="26"/>
    </row>
    <row r="389" spans="1:12" x14ac:dyDescent="0.2">
      <c r="A389" s="25"/>
      <c r="C389" s="26"/>
      <c r="D389" s="26"/>
      <c r="E389" s="26"/>
      <c r="F389" s="26"/>
      <c r="G389" s="26"/>
      <c r="H389" s="26"/>
      <c r="I389" s="26"/>
      <c r="J389" s="26"/>
      <c r="K389" s="26"/>
      <c r="L389" s="26"/>
    </row>
    <row r="390" spans="1:12" x14ac:dyDescent="0.2">
      <c r="A390" s="25"/>
      <c r="C390" s="26"/>
      <c r="D390" s="26"/>
      <c r="E390" s="26"/>
      <c r="F390" s="26"/>
      <c r="G390" s="26"/>
      <c r="H390" s="26"/>
      <c r="I390" s="26"/>
      <c r="J390" s="26"/>
      <c r="K390" s="26"/>
      <c r="L390" s="26"/>
    </row>
    <row r="391" spans="1:12" x14ac:dyDescent="0.2">
      <c r="A391" s="25"/>
      <c r="C391" s="26"/>
      <c r="D391" s="26"/>
      <c r="E391" s="26"/>
      <c r="F391" s="26"/>
      <c r="G391" s="26"/>
      <c r="H391" s="26"/>
      <c r="I391" s="26"/>
      <c r="J391" s="26"/>
      <c r="K391" s="26"/>
      <c r="L391" s="26"/>
    </row>
    <row r="392" spans="1:12" x14ac:dyDescent="0.2">
      <c r="A392" s="25"/>
      <c r="C392" s="26"/>
      <c r="D392" s="26"/>
      <c r="E392" s="26"/>
      <c r="F392" s="26"/>
      <c r="G392" s="26"/>
      <c r="H392" s="26"/>
      <c r="I392" s="26"/>
      <c r="J392" s="26"/>
      <c r="K392" s="26"/>
      <c r="L392" s="26"/>
    </row>
    <row r="393" spans="1:12" x14ac:dyDescent="0.2">
      <c r="A393" s="25"/>
      <c r="C393" s="26"/>
      <c r="D393" s="26"/>
      <c r="E393" s="26"/>
      <c r="F393" s="26"/>
      <c r="G393" s="26"/>
      <c r="H393" s="26"/>
      <c r="I393" s="26"/>
      <c r="J393" s="26"/>
      <c r="K393" s="26"/>
      <c r="L393" s="26"/>
    </row>
    <row r="394" spans="1:12" x14ac:dyDescent="0.2">
      <c r="A394" s="25"/>
      <c r="C394" s="26"/>
      <c r="D394" s="26"/>
      <c r="E394" s="26"/>
      <c r="F394" s="26"/>
      <c r="G394" s="26"/>
      <c r="H394" s="26"/>
      <c r="I394" s="26"/>
      <c r="J394" s="26"/>
      <c r="K394" s="26"/>
      <c r="L394" s="26"/>
    </row>
    <row r="395" spans="1:12" x14ac:dyDescent="0.2">
      <c r="A395" s="25"/>
      <c r="C395" s="26"/>
      <c r="D395" s="26"/>
      <c r="E395" s="26"/>
      <c r="F395" s="26"/>
      <c r="G395" s="26"/>
      <c r="H395" s="26"/>
      <c r="I395" s="26"/>
      <c r="J395" s="26"/>
      <c r="K395" s="26"/>
      <c r="L395" s="26"/>
    </row>
  </sheetData>
  <pageMargins left="0.7" right="0.7" top="0.75" bottom="0.75" header="0.3" footer="0.3"/>
  <pageSetup paperSize="9" scale="10" orientation="landscape" r:id="rId1"/>
  <colBreaks count="2" manualBreakCount="2">
    <brk id="13" max="1048575" man="1"/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AP349"/>
  <sheetViews>
    <sheetView showGridLines="0" showRowColHeaders="0" topLeftCell="A55" zoomScaleNormal="100" workbookViewId="0">
      <selection activeCell="A78" sqref="A78"/>
    </sheetView>
  </sheetViews>
  <sheetFormatPr defaultColWidth="9.140625" defaultRowHeight="12" x14ac:dyDescent="0.2"/>
  <cols>
    <col min="1" max="1" width="9.7109375" style="58" customWidth="1"/>
    <col min="2" max="13" width="10.7109375" style="59" customWidth="1"/>
    <col min="14" max="14" width="10.7109375" style="4" customWidth="1"/>
    <col min="15" max="15" width="9.7109375" style="58" customWidth="1"/>
    <col min="16" max="27" width="9.7109375" style="4" customWidth="1"/>
    <col min="28" max="28" width="10.7109375" style="4" customWidth="1"/>
    <col min="29" max="29" width="9.7109375" style="58" customWidth="1"/>
    <col min="30" max="41" width="7.7109375" style="4" customWidth="1"/>
    <col min="42" max="42" width="4.5703125" style="4" customWidth="1"/>
    <col min="43" max="16384" width="9.140625" style="4"/>
  </cols>
  <sheetData>
    <row r="1" spans="1:42" x14ac:dyDescent="0.2">
      <c r="A1" s="37" t="s">
        <v>84</v>
      </c>
      <c r="O1" s="37" t="s">
        <v>31</v>
      </c>
      <c r="AC1" s="37" t="s">
        <v>32</v>
      </c>
    </row>
    <row r="3" spans="1:42" x14ac:dyDescent="0.2">
      <c r="A3" s="50" t="s">
        <v>33</v>
      </c>
      <c r="B3" s="53" t="s">
        <v>34</v>
      </c>
      <c r="C3" s="53" t="s">
        <v>35</v>
      </c>
      <c r="D3" s="53" t="s">
        <v>36</v>
      </c>
      <c r="E3" s="53" t="s">
        <v>37</v>
      </c>
      <c r="F3" s="53" t="s">
        <v>38</v>
      </c>
      <c r="G3" s="53" t="s">
        <v>39</v>
      </c>
      <c r="H3" s="53" t="s">
        <v>40</v>
      </c>
      <c r="I3" s="53" t="s">
        <v>41</v>
      </c>
      <c r="J3" s="53" t="s">
        <v>42</v>
      </c>
      <c r="K3" s="53" t="s">
        <v>43</v>
      </c>
      <c r="L3" s="53" t="s">
        <v>44</v>
      </c>
      <c r="M3" s="53" t="s">
        <v>45</v>
      </c>
      <c r="O3" s="41" t="s">
        <v>4</v>
      </c>
      <c r="P3" s="18">
        <v>7.4999999999999997E-3</v>
      </c>
      <c r="Q3" s="18">
        <v>1.2500000000000001E-2</v>
      </c>
      <c r="R3" s="18">
        <v>1.7500000000000002E-2</v>
      </c>
      <c r="S3" s="18">
        <v>2.2499999999999999E-2</v>
      </c>
      <c r="T3" s="18">
        <v>2.75E-2</v>
      </c>
      <c r="U3" s="18">
        <v>3.2500000000000001E-2</v>
      </c>
      <c r="V3" s="18">
        <v>3.7499999999999999E-2</v>
      </c>
      <c r="W3" s="18">
        <v>4.2499999999999996E-2</v>
      </c>
      <c r="X3" s="18">
        <v>4.7499999999999994E-2</v>
      </c>
      <c r="Y3" s="18">
        <v>5.2499999999999991E-2</v>
      </c>
      <c r="Z3" s="18">
        <v>5.7499999999999989E-2</v>
      </c>
      <c r="AA3" s="18">
        <v>6.2499999999999986E-2</v>
      </c>
      <c r="AC3" s="38" t="s">
        <v>4</v>
      </c>
      <c r="AD3" s="18">
        <v>7.4999999999999997E-3</v>
      </c>
      <c r="AE3" s="18">
        <v>1.2500000000000001E-2</v>
      </c>
      <c r="AF3" s="18">
        <v>1.7500000000000002E-2</v>
      </c>
      <c r="AG3" s="18">
        <v>2.2499999999999999E-2</v>
      </c>
      <c r="AH3" s="18">
        <v>2.75E-2</v>
      </c>
      <c r="AI3" s="18">
        <v>3.2500000000000001E-2</v>
      </c>
      <c r="AJ3" s="18">
        <v>3.7499999999999999E-2</v>
      </c>
      <c r="AK3" s="18">
        <v>4.2499999999999996E-2</v>
      </c>
      <c r="AL3" s="18">
        <v>4.7499999999999994E-2</v>
      </c>
      <c r="AM3" s="18">
        <v>5.2499999999999991E-2</v>
      </c>
      <c r="AN3" s="18">
        <v>5.7499999999999989E-2</v>
      </c>
      <c r="AO3" s="18">
        <v>6.2499999999999986E-2</v>
      </c>
    </row>
    <row r="4" spans="1:42" x14ac:dyDescent="0.2">
      <c r="A4" s="51" t="s">
        <v>46</v>
      </c>
      <c r="B4" s="54">
        <v>0</v>
      </c>
      <c r="C4" s="54">
        <f>toelichting!B46+0.00001</f>
        <v>1.001E-2</v>
      </c>
      <c r="D4" s="54">
        <f>C4+0.5%</f>
        <v>1.5009999999999999E-2</v>
      </c>
      <c r="E4" s="54">
        <f t="shared" ref="E4:M4" si="0">D4+0.5%</f>
        <v>2.001E-2</v>
      </c>
      <c r="F4" s="54">
        <f t="shared" si="0"/>
        <v>2.5010000000000001E-2</v>
      </c>
      <c r="G4" s="54">
        <f t="shared" si="0"/>
        <v>3.0010000000000002E-2</v>
      </c>
      <c r="H4" s="54">
        <f t="shared" si="0"/>
        <v>3.5009999999999999E-2</v>
      </c>
      <c r="I4" s="54">
        <f t="shared" si="0"/>
        <v>4.0009999999999997E-2</v>
      </c>
      <c r="J4" s="54">
        <f t="shared" si="0"/>
        <v>4.5009999999999994E-2</v>
      </c>
      <c r="K4" s="54">
        <f t="shared" si="0"/>
        <v>5.0009999999999992E-2</v>
      </c>
      <c r="L4" s="54">
        <f t="shared" si="0"/>
        <v>5.5009999999999989E-2</v>
      </c>
      <c r="M4" s="54">
        <f t="shared" si="0"/>
        <v>6.0009999999999987E-2</v>
      </c>
      <c r="O4" s="41" t="s">
        <v>46</v>
      </c>
      <c r="P4" s="6"/>
      <c r="Q4" s="6"/>
      <c r="R4" s="6"/>
      <c r="S4" s="6"/>
      <c r="T4" s="6"/>
      <c r="U4" s="5"/>
      <c r="V4" s="5"/>
      <c r="W4" s="5"/>
      <c r="X4" s="5"/>
      <c r="Y4" s="5"/>
      <c r="Z4" s="5"/>
      <c r="AA4" s="5"/>
      <c r="AC4" s="39" t="s">
        <v>46</v>
      </c>
      <c r="AD4" s="6"/>
      <c r="AE4" s="6"/>
      <c r="AF4" s="6"/>
      <c r="AG4" s="6"/>
      <c r="AH4" s="6"/>
      <c r="AI4" s="5"/>
      <c r="AJ4" s="5"/>
      <c r="AK4" s="5"/>
      <c r="AL4" s="5"/>
      <c r="AM4" s="5"/>
      <c r="AN4" s="5"/>
      <c r="AO4" s="5"/>
    </row>
    <row r="5" spans="1:42" x14ac:dyDescent="0.2">
      <c r="A5" s="52" t="s">
        <v>47</v>
      </c>
      <c r="B5" s="8">
        <v>0.18</v>
      </c>
      <c r="C5" s="8">
        <v>0.185</v>
      </c>
      <c r="D5" s="8">
        <v>0.19</v>
      </c>
      <c r="E5" s="8">
        <v>0.19500000000000001</v>
      </c>
      <c r="F5" s="8">
        <v>0.2</v>
      </c>
      <c r="G5" s="8">
        <v>0.2</v>
      </c>
      <c r="H5" s="8">
        <v>0.20500000000000002</v>
      </c>
      <c r="I5" s="8">
        <v>0.20500000000000002</v>
      </c>
      <c r="J5" s="8">
        <v>0.21000000000000002</v>
      </c>
      <c r="K5" s="8">
        <v>0.21000000000000002</v>
      </c>
      <c r="L5" s="8">
        <v>0.21499999999999997</v>
      </c>
      <c r="M5" s="8">
        <v>0.21499999999999997</v>
      </c>
      <c r="O5" s="40"/>
      <c r="P5" s="10"/>
      <c r="Q5" s="10"/>
      <c r="R5" s="10"/>
      <c r="S5" s="10"/>
      <c r="T5" s="10"/>
      <c r="U5" s="8"/>
      <c r="V5" s="8"/>
      <c r="W5" s="8"/>
      <c r="X5" s="8"/>
      <c r="Y5" s="8"/>
      <c r="Z5" s="8"/>
      <c r="AA5" s="8"/>
      <c r="AC5" s="40"/>
      <c r="AI5" s="8"/>
      <c r="AJ5" s="8"/>
      <c r="AK5" s="8"/>
      <c r="AL5" s="8"/>
      <c r="AM5" s="8"/>
      <c r="AN5" s="8"/>
      <c r="AO5" s="8"/>
    </row>
    <row r="6" spans="1:42" x14ac:dyDescent="0.2">
      <c r="A6" s="52">
        <v>22500</v>
      </c>
      <c r="B6" s="8">
        <v>0.18</v>
      </c>
      <c r="C6" s="8">
        <v>0.185</v>
      </c>
      <c r="D6" s="8">
        <v>0.19</v>
      </c>
      <c r="E6" s="8">
        <v>0.19500000000000001</v>
      </c>
      <c r="F6" s="8">
        <v>0.2</v>
      </c>
      <c r="G6" s="8">
        <v>0.2</v>
      </c>
      <c r="H6" s="8">
        <v>0.20500000000000002</v>
      </c>
      <c r="I6" s="8">
        <v>0.20500000000000002</v>
      </c>
      <c r="J6" s="8">
        <v>0.21000000000000002</v>
      </c>
      <c r="K6" s="8">
        <v>0.21000000000000002</v>
      </c>
      <c r="L6" s="8">
        <v>0.21499999999999997</v>
      </c>
      <c r="M6" s="8">
        <v>0.21499999999999997</v>
      </c>
      <c r="O6" s="52">
        <v>22500</v>
      </c>
      <c r="P6" s="11">
        <v>108770.93476909076</v>
      </c>
      <c r="Q6" s="11">
        <v>104087.99617060952</v>
      </c>
      <c r="R6" s="11">
        <v>99721.913047137525</v>
      </c>
      <c r="S6" s="11">
        <v>95651.727466787997</v>
      </c>
      <c r="T6" s="11">
        <v>91857.465011853856</v>
      </c>
      <c r="U6" s="11">
        <v>86166.028287294612</v>
      </c>
      <c r="V6" s="11">
        <v>82997.637521806144</v>
      </c>
      <c r="W6" s="11">
        <v>78134.545900832876</v>
      </c>
      <c r="X6" s="11">
        <v>75482.030185281503</v>
      </c>
      <c r="Y6" s="11">
        <v>71305.208290476628</v>
      </c>
      <c r="Z6" s="11">
        <v>69078.778347702959</v>
      </c>
      <c r="AA6" s="11">
        <v>65472.427880986557</v>
      </c>
      <c r="AC6" s="52">
        <v>22500</v>
      </c>
      <c r="AD6" s="12">
        <v>4.8342637675151447</v>
      </c>
      <c r="AE6" s="12">
        <v>4.626133163138201</v>
      </c>
      <c r="AF6" s="12">
        <v>4.4320850243172236</v>
      </c>
      <c r="AG6" s="12">
        <v>4.2511878874128</v>
      </c>
      <c r="AH6" s="12">
        <v>4.0825540005268381</v>
      </c>
      <c r="AI6" s="12">
        <v>3.8296012572130937</v>
      </c>
      <c r="AJ6" s="12">
        <v>3.6887838898580507</v>
      </c>
      <c r="AK6" s="12">
        <v>3.4726464844814613</v>
      </c>
      <c r="AL6" s="12">
        <v>3.3547568971236221</v>
      </c>
      <c r="AM6" s="12">
        <v>3.1691203684656277</v>
      </c>
      <c r="AN6" s="12">
        <v>3.0701679265645758</v>
      </c>
      <c r="AO6" s="12">
        <v>2.9098856835994025</v>
      </c>
      <c r="AP6" s="12"/>
    </row>
    <row r="7" spans="1:42" x14ac:dyDescent="0.2">
      <c r="A7" s="52">
        <v>23000</v>
      </c>
      <c r="B7" s="13">
        <v>0.19</v>
      </c>
      <c r="C7" s="13">
        <v>0.19500000000000001</v>
      </c>
      <c r="D7" s="8">
        <v>0.2</v>
      </c>
      <c r="E7" s="8">
        <v>0.20500000000000002</v>
      </c>
      <c r="F7" s="8">
        <v>0.21000000000000002</v>
      </c>
      <c r="G7" s="8">
        <v>0.21499999999999997</v>
      </c>
      <c r="H7" s="8">
        <v>0.21499999999999997</v>
      </c>
      <c r="I7" s="13">
        <v>0.21999999999999997</v>
      </c>
      <c r="J7" s="13">
        <v>0.21999999999999997</v>
      </c>
      <c r="K7" s="13">
        <v>0.22499999999999998</v>
      </c>
      <c r="L7" s="13">
        <v>0.22499999999999998</v>
      </c>
      <c r="M7" s="13">
        <v>0.22999999999999998</v>
      </c>
      <c r="O7" s="52">
        <v>23000</v>
      </c>
      <c r="P7" s="11">
        <v>117365.18146689548</v>
      </c>
      <c r="Q7" s="11">
        <v>112152.47154959368</v>
      </c>
      <c r="R7" s="11">
        <v>107303.11111504855</v>
      </c>
      <c r="S7" s="11">
        <v>102791.54302128899</v>
      </c>
      <c r="T7" s="11">
        <v>98593.679112723155</v>
      </c>
      <c r="U7" s="11">
        <v>94686.891084593721</v>
      </c>
      <c r="V7" s="11">
        <v>88980.665050478332</v>
      </c>
      <c r="W7" s="11">
        <v>85715.079080371666</v>
      </c>
      <c r="X7" s="11">
        <v>80833.666187835843</v>
      </c>
      <c r="Y7" s="11">
        <v>78096.180508617254</v>
      </c>
      <c r="Z7" s="11">
        <v>73898.227999868279</v>
      </c>
      <c r="AA7" s="11">
        <v>71596.722168562046</v>
      </c>
      <c r="AC7" s="52">
        <v>23000</v>
      </c>
      <c r="AD7" s="12">
        <v>5.1028339768215423</v>
      </c>
      <c r="AE7" s="12">
        <v>4.8761944151997252</v>
      </c>
      <c r="AF7" s="12">
        <v>4.6653526571760242</v>
      </c>
      <c r="AG7" s="12">
        <v>4.4691975226647385</v>
      </c>
      <c r="AH7" s="12">
        <v>4.2866817005531805</v>
      </c>
      <c r="AI7" s="12">
        <v>4.1168213515040746</v>
      </c>
      <c r="AJ7" s="12">
        <v>3.8687245674121016</v>
      </c>
      <c r="AK7" s="12">
        <v>3.7267425687118116</v>
      </c>
      <c r="AL7" s="12">
        <v>3.5145072255580803</v>
      </c>
      <c r="AM7" s="12">
        <v>3.3954861090703155</v>
      </c>
      <c r="AN7" s="12">
        <v>3.2129664347768818</v>
      </c>
      <c r="AO7" s="12">
        <v>3.1129009638505236</v>
      </c>
      <c r="AP7" s="12"/>
    </row>
    <row r="8" spans="1:42" x14ac:dyDescent="0.2">
      <c r="A8" s="52">
        <v>23500</v>
      </c>
      <c r="B8" s="8">
        <v>0.19500000000000001</v>
      </c>
      <c r="C8" s="8">
        <v>0.2</v>
      </c>
      <c r="D8" s="8">
        <v>0.20500000000000002</v>
      </c>
      <c r="E8" s="8">
        <v>0.21499999999999997</v>
      </c>
      <c r="F8" s="8">
        <v>0.21499999999999997</v>
      </c>
      <c r="G8" s="8">
        <v>0.21999999999999997</v>
      </c>
      <c r="H8" s="8">
        <v>0.22499999999999998</v>
      </c>
      <c r="I8" s="8">
        <v>0.22999999999999998</v>
      </c>
      <c r="J8" s="8">
        <v>0.22999999999999998</v>
      </c>
      <c r="K8" s="8">
        <v>0.23499999999999999</v>
      </c>
      <c r="L8" s="8">
        <v>0.23499999999999999</v>
      </c>
      <c r="M8" s="8">
        <v>0.24</v>
      </c>
      <c r="O8" s="52">
        <v>23500</v>
      </c>
      <c r="P8" s="11">
        <v>123072.2984146564</v>
      </c>
      <c r="Q8" s="11">
        <v>117528.78846891646</v>
      </c>
      <c r="R8" s="11">
        <v>112376.68212972749</v>
      </c>
      <c r="S8" s="11">
        <v>110149.36821104189</v>
      </c>
      <c r="T8" s="11">
        <v>103135.52043830922</v>
      </c>
      <c r="U8" s="11">
        <v>98995.192498958451</v>
      </c>
      <c r="V8" s="11">
        <v>95143.63325670459</v>
      </c>
      <c r="W8" s="11">
        <v>91559.289017669755</v>
      </c>
      <c r="X8" s="11">
        <v>86345.052518824668</v>
      </c>
      <c r="Y8" s="11">
        <v>83340.320165959187</v>
      </c>
      <c r="Z8" s="11">
        <v>78860.476160245918</v>
      </c>
      <c r="AA8" s="11">
        <v>76333.745374421545</v>
      </c>
      <c r="AC8" s="52">
        <v>23500</v>
      </c>
      <c r="AD8" s="12">
        <v>5.2371190814747406</v>
      </c>
      <c r="AE8" s="12">
        <v>5.0012250412304882</v>
      </c>
      <c r="AF8" s="12">
        <v>4.7819864736054249</v>
      </c>
      <c r="AG8" s="12">
        <v>4.6872071579166761</v>
      </c>
      <c r="AH8" s="12">
        <v>4.38874555056635</v>
      </c>
      <c r="AI8" s="12">
        <v>4.2125613829344024</v>
      </c>
      <c r="AJ8" s="12">
        <v>4.0486652449661529</v>
      </c>
      <c r="AK8" s="12">
        <v>3.8961399581987131</v>
      </c>
      <c r="AL8" s="12">
        <v>3.6742575539925393</v>
      </c>
      <c r="AM8" s="12">
        <v>3.5463966028067739</v>
      </c>
      <c r="AN8" s="12">
        <v>3.3557649429891878</v>
      </c>
      <c r="AO8" s="12">
        <v>3.2482444840179383</v>
      </c>
      <c r="AP8" s="12"/>
    </row>
    <row r="9" spans="1:42" x14ac:dyDescent="0.2">
      <c r="A9" s="52">
        <v>24000</v>
      </c>
      <c r="B9" s="13">
        <v>0.2</v>
      </c>
      <c r="C9" s="13">
        <v>0.20500000000000002</v>
      </c>
      <c r="D9" s="8">
        <v>0.21000000000000002</v>
      </c>
      <c r="E9" s="8">
        <v>0.21499999999999997</v>
      </c>
      <c r="F9" s="8">
        <v>0.21999999999999997</v>
      </c>
      <c r="G9" s="8">
        <v>0.22499999999999998</v>
      </c>
      <c r="H9" s="8">
        <v>0.22999999999999998</v>
      </c>
      <c r="I9" s="13">
        <v>0.23499999999999999</v>
      </c>
      <c r="J9" s="13">
        <v>0.23499999999999999</v>
      </c>
      <c r="K9" s="13">
        <v>0.24</v>
      </c>
      <c r="L9" s="13">
        <v>0.24</v>
      </c>
      <c r="M9" s="13">
        <v>0.245</v>
      </c>
      <c r="O9" s="52">
        <v>24000</v>
      </c>
      <c r="P9" s="11">
        <v>128913.70046707054</v>
      </c>
      <c r="Q9" s="11">
        <v>123030.13601427</v>
      </c>
      <c r="R9" s="11">
        <v>117566.88696083584</v>
      </c>
      <c r="S9" s="11">
        <v>112492.97179000023</v>
      </c>
      <c r="T9" s="11">
        <v>107779.4256139085</v>
      </c>
      <c r="U9" s="11">
        <v>103399.23394475352</v>
      </c>
      <c r="V9" s="11">
        <v>99327.254009836295</v>
      </c>
      <c r="W9" s="11">
        <v>95540.12767061191</v>
      </c>
      <c r="X9" s="11">
        <v>90099.185237034442</v>
      </c>
      <c r="Y9" s="11">
        <v>86924.444392200079</v>
      </c>
      <c r="Z9" s="11">
        <v>82251.940730288188</v>
      </c>
      <c r="AA9" s="11">
        <v>79581.989858439483</v>
      </c>
      <c r="AC9" s="52">
        <v>24000</v>
      </c>
      <c r="AD9" s="12">
        <v>5.3714041861279389</v>
      </c>
      <c r="AE9" s="12">
        <v>5.1262556672612503</v>
      </c>
      <c r="AF9" s="12">
        <v>4.8986202900348266</v>
      </c>
      <c r="AG9" s="12">
        <v>4.6872071579166761</v>
      </c>
      <c r="AH9" s="12">
        <v>4.4908094005795212</v>
      </c>
      <c r="AI9" s="12">
        <v>4.3083014143647302</v>
      </c>
      <c r="AJ9" s="12">
        <v>4.138635583743179</v>
      </c>
      <c r="AK9" s="12">
        <v>3.9808386529421629</v>
      </c>
      <c r="AL9" s="12">
        <v>3.7541327182097683</v>
      </c>
      <c r="AM9" s="12">
        <v>3.6218518496750032</v>
      </c>
      <c r="AN9" s="12">
        <v>3.4271641970953413</v>
      </c>
      <c r="AO9" s="12">
        <v>3.3159162441016452</v>
      </c>
      <c r="AP9" s="12"/>
    </row>
    <row r="10" spans="1:42" x14ac:dyDescent="0.2">
      <c r="A10" s="52">
        <v>24500</v>
      </c>
      <c r="B10" s="8">
        <v>0.2</v>
      </c>
      <c r="C10" s="8">
        <v>0.21000000000000002</v>
      </c>
      <c r="D10" s="8">
        <v>0.21499999999999997</v>
      </c>
      <c r="E10" s="8">
        <v>0.21999999999999997</v>
      </c>
      <c r="F10" s="8">
        <v>0.22499999999999998</v>
      </c>
      <c r="G10" s="8">
        <v>0.22999999999999998</v>
      </c>
      <c r="H10" s="8">
        <v>0.23499999999999999</v>
      </c>
      <c r="I10" s="8">
        <v>0.24</v>
      </c>
      <c r="J10" s="8">
        <v>0.245</v>
      </c>
      <c r="K10" s="8">
        <v>0.245</v>
      </c>
      <c r="L10" s="8">
        <v>0.25</v>
      </c>
      <c r="M10" s="8">
        <v>0.25</v>
      </c>
      <c r="O10" s="52">
        <v>24500</v>
      </c>
      <c r="P10" s="11">
        <v>131599.40256013451</v>
      </c>
      <c r="Q10" s="11">
        <v>128656.51418565431</v>
      </c>
      <c r="R10" s="11">
        <v>122873.72560837353</v>
      </c>
      <c r="S10" s="11">
        <v>117507.19340079481</v>
      </c>
      <c r="T10" s="11">
        <v>112525.39463952096</v>
      </c>
      <c r="U10" s="11">
        <v>107899.01542197891</v>
      </c>
      <c r="V10" s="11">
        <v>103600.84510174501</v>
      </c>
      <c r="W10" s="11">
        <v>99605.665018297528</v>
      </c>
      <c r="X10" s="11">
        <v>95890.134642783538</v>
      </c>
      <c r="Y10" s="11">
        <v>90584.023865309195</v>
      </c>
      <c r="Z10" s="11">
        <v>87464.086280037343</v>
      </c>
      <c r="AA10" s="11">
        <v>82897.906102541136</v>
      </c>
      <c r="AC10" s="52">
        <v>24500</v>
      </c>
      <c r="AD10" s="12">
        <v>5.3714041861279389</v>
      </c>
      <c r="AE10" s="12">
        <v>5.2512862932920124</v>
      </c>
      <c r="AF10" s="12">
        <v>5.0152541064642255</v>
      </c>
      <c r="AG10" s="12">
        <v>4.7962119755426453</v>
      </c>
      <c r="AH10" s="12">
        <v>4.5928732505926924</v>
      </c>
      <c r="AI10" s="12">
        <v>4.4040414457950572</v>
      </c>
      <c r="AJ10" s="12">
        <v>4.2286059225202051</v>
      </c>
      <c r="AK10" s="12">
        <v>4.0655373476856136</v>
      </c>
      <c r="AL10" s="12">
        <v>3.913883046644226</v>
      </c>
      <c r="AM10" s="12">
        <v>3.6973070965432324</v>
      </c>
      <c r="AN10" s="12">
        <v>3.5699627053076468</v>
      </c>
      <c r="AO10" s="12">
        <v>3.3835880041853525</v>
      </c>
      <c r="AP10" s="12"/>
    </row>
    <row r="11" spans="1:42" x14ac:dyDescent="0.2">
      <c r="A11" s="52">
        <v>25000</v>
      </c>
      <c r="B11" s="13">
        <v>0.20500000000000002</v>
      </c>
      <c r="C11" s="13">
        <v>0.21000000000000002</v>
      </c>
      <c r="D11" s="8">
        <v>0.21999999999999997</v>
      </c>
      <c r="E11" s="8">
        <v>0.22499999999999998</v>
      </c>
      <c r="F11" s="8">
        <v>0.22999999999999998</v>
      </c>
      <c r="G11" s="8">
        <v>0.23499999999999999</v>
      </c>
      <c r="H11" s="8">
        <v>0.24</v>
      </c>
      <c r="I11" s="13">
        <v>0.245</v>
      </c>
      <c r="J11" s="13">
        <v>0.25</v>
      </c>
      <c r="K11" s="13">
        <v>0.25</v>
      </c>
      <c r="L11" s="13">
        <v>0.255</v>
      </c>
      <c r="M11" s="13">
        <v>0.255</v>
      </c>
      <c r="O11" s="52">
        <v>25000</v>
      </c>
      <c r="P11" s="11">
        <v>137642.23226952844</v>
      </c>
      <c r="Q11" s="11">
        <v>131282.15733230032</v>
      </c>
      <c r="R11" s="11">
        <v>128297.19807234065</v>
      </c>
      <c r="S11" s="11">
        <v>122630.41982921537</v>
      </c>
      <c r="T11" s="11">
        <v>117373.4275151466</v>
      </c>
      <c r="U11" s="11">
        <v>112494.53693063463</v>
      </c>
      <c r="V11" s="11">
        <v>107964.40653243074</v>
      </c>
      <c r="W11" s="11">
        <v>103755.9010607266</v>
      </c>
      <c r="X11" s="11">
        <v>99843.955271536397</v>
      </c>
      <c r="Y11" s="11">
        <v>94319.058585286562</v>
      </c>
      <c r="Z11" s="11">
        <v>91034.048985344998</v>
      </c>
      <c r="AA11" s="11">
        <v>86281.494106726474</v>
      </c>
      <c r="AC11" s="52">
        <v>25000</v>
      </c>
      <c r="AD11" s="12">
        <v>5.5056892907811372</v>
      </c>
      <c r="AE11" s="12">
        <v>5.2512862932920132</v>
      </c>
      <c r="AF11" s="12">
        <v>5.1318879228936254</v>
      </c>
      <c r="AG11" s="12">
        <v>4.9052167931686146</v>
      </c>
      <c r="AH11" s="12">
        <v>4.6949371006058636</v>
      </c>
      <c r="AI11" s="12">
        <v>4.499781477225385</v>
      </c>
      <c r="AJ11" s="12">
        <v>4.3185762612972294</v>
      </c>
      <c r="AK11" s="12">
        <v>4.1502360424290634</v>
      </c>
      <c r="AL11" s="12">
        <v>3.993758210861456</v>
      </c>
      <c r="AM11" s="12">
        <v>3.7727623434114625</v>
      </c>
      <c r="AN11" s="12">
        <v>3.6413619594137998</v>
      </c>
      <c r="AO11" s="12">
        <v>3.451259764269059</v>
      </c>
      <c r="AP11" s="12"/>
    </row>
    <row r="12" spans="1:42" x14ac:dyDescent="0.2">
      <c r="A12" s="52">
        <v>26000</v>
      </c>
      <c r="B12" s="8">
        <v>0.20500000000000002</v>
      </c>
      <c r="C12" s="8">
        <v>0.21499999999999997</v>
      </c>
      <c r="D12" s="8">
        <v>0.22499999999999998</v>
      </c>
      <c r="E12" s="8">
        <v>0.22999999999999998</v>
      </c>
      <c r="F12" s="8">
        <v>0.24</v>
      </c>
      <c r="G12" s="8">
        <v>0.245</v>
      </c>
      <c r="H12" s="8">
        <v>0.25</v>
      </c>
      <c r="I12" s="8">
        <v>0.255</v>
      </c>
      <c r="J12" s="8">
        <v>0.26</v>
      </c>
      <c r="K12" s="8">
        <v>0.26</v>
      </c>
      <c r="L12" s="8">
        <v>0.26500000000000001</v>
      </c>
      <c r="M12" s="8">
        <v>0.27</v>
      </c>
      <c r="O12" s="52">
        <v>26000</v>
      </c>
      <c r="P12" s="11">
        <v>143147.92156030957</v>
      </c>
      <c r="Q12" s="11">
        <v>139784.23990239212</v>
      </c>
      <c r="R12" s="11">
        <v>136461.5652223987</v>
      </c>
      <c r="S12" s="11">
        <v>130369.76188065918</v>
      </c>
      <c r="T12" s="11">
        <v>127375.68481643734</v>
      </c>
      <c r="U12" s="11">
        <v>121972.80004223704</v>
      </c>
      <c r="V12" s="11">
        <v>116961.44041013331</v>
      </c>
      <c r="W12" s="11">
        <v>112310.46922981508</v>
      </c>
      <c r="X12" s="11">
        <v>107991.22202169376</v>
      </c>
      <c r="Y12" s="11">
        <v>102015.49376584594</v>
      </c>
      <c r="Z12" s="11">
        <v>98388.172158278743</v>
      </c>
      <c r="AA12" s="11">
        <v>95011.151157524699</v>
      </c>
      <c r="AC12" s="52">
        <v>26000</v>
      </c>
      <c r="AD12" s="12">
        <v>5.5056892907811372</v>
      </c>
      <c r="AE12" s="12">
        <v>5.3763169193227736</v>
      </c>
      <c r="AF12" s="12">
        <v>5.248521739323027</v>
      </c>
      <c r="AG12" s="12">
        <v>5.0142216107945838</v>
      </c>
      <c r="AH12" s="12">
        <v>4.8990648006322051</v>
      </c>
      <c r="AI12" s="12">
        <v>4.6912615400860398</v>
      </c>
      <c r="AJ12" s="12">
        <v>4.4985169388512807</v>
      </c>
      <c r="AK12" s="12">
        <v>4.3196334319159648</v>
      </c>
      <c r="AL12" s="12">
        <v>4.1535085392959141</v>
      </c>
      <c r="AM12" s="12">
        <v>3.9236728371479206</v>
      </c>
      <c r="AN12" s="12">
        <v>3.7841604676261054</v>
      </c>
      <c r="AO12" s="12">
        <v>3.6542750445201806</v>
      </c>
      <c r="AP12" s="12"/>
    </row>
    <row r="13" spans="1:42" x14ac:dyDescent="0.2">
      <c r="A13" s="52">
        <v>27000</v>
      </c>
      <c r="B13" s="13">
        <v>0.21000000000000002</v>
      </c>
      <c r="C13" s="13">
        <v>0.21999999999999997</v>
      </c>
      <c r="D13" s="8">
        <v>0.22999999999999998</v>
      </c>
      <c r="E13" s="8">
        <v>0.23499999999999999</v>
      </c>
      <c r="F13" s="8">
        <v>0.245</v>
      </c>
      <c r="G13" s="8">
        <v>0.25</v>
      </c>
      <c r="H13" s="8">
        <v>0.255</v>
      </c>
      <c r="I13" s="13">
        <v>0.26</v>
      </c>
      <c r="J13" s="13">
        <v>0.26500000000000001</v>
      </c>
      <c r="K13" s="13">
        <v>0.27</v>
      </c>
      <c r="L13" s="13">
        <v>0.27500000000000002</v>
      </c>
      <c r="M13" s="13">
        <v>0.28000000000000003</v>
      </c>
      <c r="O13" s="52">
        <v>27000</v>
      </c>
      <c r="P13" s="11">
        <v>152279.30867672709</v>
      </c>
      <c r="Q13" s="11">
        <v>148536.38372454548</v>
      </c>
      <c r="R13" s="11">
        <v>144859.20000531554</v>
      </c>
      <c r="S13" s="11">
        <v>138327.11356735494</v>
      </c>
      <c r="T13" s="11">
        <v>135030.47356742516</v>
      </c>
      <c r="U13" s="11">
        <v>129249.04243094192</v>
      </c>
      <c r="V13" s="11">
        <v>123889.15649596429</v>
      </c>
      <c r="W13" s="11">
        <v>118916.96741980419</v>
      </c>
      <c r="X13" s="11">
        <v>114301.35999485485</v>
      </c>
      <c r="Y13" s="11">
        <v>110013.74993387825</v>
      </c>
      <c r="Z13" s="11">
        <v>106027.89234763713</v>
      </c>
      <c r="AA13" s="11">
        <v>102319.70124656506</v>
      </c>
      <c r="AC13" s="52">
        <v>27000</v>
      </c>
      <c r="AD13" s="12">
        <v>5.6399743954343364</v>
      </c>
      <c r="AE13" s="12">
        <v>5.5013475453535365</v>
      </c>
      <c r="AF13" s="12">
        <v>5.3651555557524269</v>
      </c>
      <c r="AG13" s="12">
        <v>5.1232264284205531</v>
      </c>
      <c r="AH13" s="12">
        <v>5.0011286506453763</v>
      </c>
      <c r="AI13" s="12">
        <v>4.7870015715163676</v>
      </c>
      <c r="AJ13" s="12">
        <v>4.5884872776283068</v>
      </c>
      <c r="AK13" s="12">
        <v>4.4043321266594146</v>
      </c>
      <c r="AL13" s="12">
        <v>4.2333837035131427</v>
      </c>
      <c r="AM13" s="12">
        <v>4.07458333088438</v>
      </c>
      <c r="AN13" s="12">
        <v>3.9269589758384122</v>
      </c>
      <c r="AO13" s="12">
        <v>3.7896185646875948</v>
      </c>
      <c r="AP13" s="12"/>
    </row>
    <row r="14" spans="1:42" x14ac:dyDescent="0.2">
      <c r="A14" s="52">
        <v>28000</v>
      </c>
      <c r="B14" s="8">
        <v>0.21499999999999997</v>
      </c>
      <c r="C14" s="8">
        <v>0.22499999999999998</v>
      </c>
      <c r="D14" s="8">
        <v>0.23499999999999999</v>
      </c>
      <c r="E14" s="8">
        <v>0.24</v>
      </c>
      <c r="F14" s="8">
        <v>0.25</v>
      </c>
      <c r="G14" s="8">
        <v>0.255</v>
      </c>
      <c r="H14" s="8">
        <v>0.26500000000000001</v>
      </c>
      <c r="I14" s="8">
        <v>0.27</v>
      </c>
      <c r="J14" s="8">
        <v>0.27500000000000002</v>
      </c>
      <c r="K14" s="8">
        <v>0.28000000000000003</v>
      </c>
      <c r="L14" s="8">
        <v>0.28500000000000003</v>
      </c>
      <c r="M14" s="8">
        <v>0.28500000000000003</v>
      </c>
      <c r="O14" s="52">
        <v>28000</v>
      </c>
      <c r="P14" s="11">
        <v>161679.26600245092</v>
      </c>
      <c r="Q14" s="11">
        <v>157538.58879876032</v>
      </c>
      <c r="R14" s="11">
        <v>153490.10242109123</v>
      </c>
      <c r="S14" s="11">
        <v>146502.47488930266</v>
      </c>
      <c r="T14" s="11">
        <v>142889.39001843933</v>
      </c>
      <c r="U14" s="11">
        <v>136716.76488250744</v>
      </c>
      <c r="V14" s="11">
        <v>133515.98274510604</v>
      </c>
      <c r="W14" s="11">
        <v>128064.42645209684</v>
      </c>
      <c r="X14" s="11">
        <v>123007.75289453284</v>
      </c>
      <c r="Y14" s="11">
        <v>118313.82708938346</v>
      </c>
      <c r="Z14" s="11">
        <v>113953.20955342011</v>
      </c>
      <c r="AA14" s="11">
        <v>108004.12909359646</v>
      </c>
      <c r="AC14" s="52">
        <v>28000</v>
      </c>
      <c r="AD14" s="12">
        <v>5.774259500087533</v>
      </c>
      <c r="AE14" s="12">
        <v>5.6263781713842969</v>
      </c>
      <c r="AF14" s="12">
        <v>5.4817893721818294</v>
      </c>
      <c r="AG14" s="12">
        <v>5.2322312460465232</v>
      </c>
      <c r="AH14" s="12">
        <v>5.1031925006585475</v>
      </c>
      <c r="AI14" s="12">
        <v>4.8827416029466946</v>
      </c>
      <c r="AJ14" s="12">
        <v>4.768427955182359</v>
      </c>
      <c r="AK14" s="12">
        <v>4.5737295161463161</v>
      </c>
      <c r="AL14" s="12">
        <v>4.3931340319476018</v>
      </c>
      <c r="AM14" s="12">
        <v>4.2254938246208376</v>
      </c>
      <c r="AN14" s="12">
        <v>4.0697574840507178</v>
      </c>
      <c r="AO14" s="12">
        <v>3.8572903247713022</v>
      </c>
      <c r="AP14" s="12"/>
    </row>
    <row r="15" spans="1:42" x14ac:dyDescent="0.2">
      <c r="A15" s="52">
        <v>29000</v>
      </c>
      <c r="B15" s="13">
        <v>0.21499999999999997</v>
      </c>
      <c r="C15" s="13">
        <v>0.22499999999999998</v>
      </c>
      <c r="D15" s="8">
        <v>0.23499999999999999</v>
      </c>
      <c r="E15" s="8">
        <v>0.245</v>
      </c>
      <c r="F15" s="8">
        <v>0.255</v>
      </c>
      <c r="G15" s="8">
        <v>0.26</v>
      </c>
      <c r="H15" s="8">
        <v>0.27</v>
      </c>
      <c r="I15" s="13">
        <v>0.27500000000000002</v>
      </c>
      <c r="J15" s="13">
        <v>0.28000000000000003</v>
      </c>
      <c r="K15" s="13">
        <v>0.28500000000000003</v>
      </c>
      <c r="L15" s="13">
        <v>0.29000000000000004</v>
      </c>
      <c r="M15" s="13">
        <v>0.29499999999999998</v>
      </c>
      <c r="O15" s="52">
        <v>29000</v>
      </c>
      <c r="P15" s="11">
        <v>167453.52550253848</v>
      </c>
      <c r="Q15" s="11">
        <v>163164.96697014463</v>
      </c>
      <c r="R15" s="11">
        <v>158971.89179327301</v>
      </c>
      <c r="S15" s="11">
        <v>154895.84584650228</v>
      </c>
      <c r="T15" s="11">
        <v>150952.43416947982</v>
      </c>
      <c r="U15" s="11">
        <v>144375.96739693364</v>
      </c>
      <c r="V15" s="11">
        <v>140893.55052482215</v>
      </c>
      <c r="W15" s="11">
        <v>135094.41811580322</v>
      </c>
      <c r="X15" s="11">
        <v>129717.26668878009</v>
      </c>
      <c r="Y15" s="11">
        <v>124727.52307318294</v>
      </c>
      <c r="Z15" s="11">
        <v>120093.54540654927</v>
      </c>
      <c r="AA15" s="11">
        <v>115786.38150322274</v>
      </c>
      <c r="AC15" s="52">
        <v>29000</v>
      </c>
      <c r="AD15" s="12">
        <v>5.7742595000875339</v>
      </c>
      <c r="AE15" s="12">
        <v>5.6263781713842977</v>
      </c>
      <c r="AF15" s="12">
        <v>5.4817893721818276</v>
      </c>
      <c r="AG15" s="12">
        <v>5.3412360636724925</v>
      </c>
      <c r="AH15" s="12">
        <v>5.2052563506717178</v>
      </c>
      <c r="AI15" s="12">
        <v>4.9784816343770224</v>
      </c>
      <c r="AJ15" s="12">
        <v>4.8583982939593842</v>
      </c>
      <c r="AK15" s="12">
        <v>4.6584282108897659</v>
      </c>
      <c r="AL15" s="12">
        <v>4.4730091961648304</v>
      </c>
      <c r="AM15" s="12">
        <v>4.3009490714890664</v>
      </c>
      <c r="AN15" s="12">
        <v>4.1411567381568712</v>
      </c>
      <c r="AO15" s="12">
        <v>3.9926338449387151</v>
      </c>
      <c r="AP15" s="12"/>
    </row>
    <row r="16" spans="1:42" x14ac:dyDescent="0.2">
      <c r="A16" s="52">
        <v>30000</v>
      </c>
      <c r="B16" s="8">
        <v>0.21499999999999997</v>
      </c>
      <c r="C16" s="8">
        <v>0.22499999999999998</v>
      </c>
      <c r="D16" s="8">
        <v>0.24</v>
      </c>
      <c r="E16" s="8">
        <v>0.25</v>
      </c>
      <c r="F16" s="8">
        <v>0.26</v>
      </c>
      <c r="G16" s="8">
        <v>0.26500000000000001</v>
      </c>
      <c r="H16" s="8">
        <v>0.27500000000000002</v>
      </c>
      <c r="I16" s="8">
        <v>0.28000000000000003</v>
      </c>
      <c r="J16" s="8">
        <v>0.28500000000000003</v>
      </c>
      <c r="K16" s="8">
        <v>0.29000000000000004</v>
      </c>
      <c r="L16" s="8">
        <v>0.29499999999999998</v>
      </c>
      <c r="M16" s="8">
        <v>0.3</v>
      </c>
      <c r="O16" s="52">
        <v>30000</v>
      </c>
      <c r="P16" s="11">
        <v>173227.78500262598</v>
      </c>
      <c r="Q16" s="11">
        <v>168791.34514152893</v>
      </c>
      <c r="R16" s="11">
        <v>167952.69565833689</v>
      </c>
      <c r="S16" s="11">
        <v>163507.22643895386</v>
      </c>
      <c r="T16" s="11">
        <v>159219.60602054669</v>
      </c>
      <c r="U16" s="11">
        <v>152226.64997422046</v>
      </c>
      <c r="V16" s="11">
        <v>148451.05898209228</v>
      </c>
      <c r="W16" s="11">
        <v>142293.80716899646</v>
      </c>
      <c r="X16" s="11">
        <v>136586.53081146179</v>
      </c>
      <c r="Y16" s="11">
        <v>131292.12955071891</v>
      </c>
      <c r="Z16" s="11">
        <v>126376.6797678907</v>
      </c>
      <c r="AA16" s="11">
        <v>121809.16815067267</v>
      </c>
      <c r="AC16" s="52">
        <v>30000</v>
      </c>
      <c r="AD16" s="12">
        <v>5.774259500087533</v>
      </c>
      <c r="AE16" s="12">
        <v>5.6263781713842977</v>
      </c>
      <c r="AF16" s="12">
        <v>5.5984231886112292</v>
      </c>
      <c r="AG16" s="12">
        <v>5.4502408812984617</v>
      </c>
      <c r="AH16" s="12">
        <v>5.3073202006848899</v>
      </c>
      <c r="AI16" s="12">
        <v>5.0742216658073485</v>
      </c>
      <c r="AJ16" s="12">
        <v>4.9483686327364094</v>
      </c>
      <c r="AK16" s="12">
        <v>4.7431269056332148</v>
      </c>
      <c r="AL16" s="12">
        <v>4.5528843603820599</v>
      </c>
      <c r="AM16" s="12">
        <v>4.3764043183572969</v>
      </c>
      <c r="AN16" s="12">
        <v>4.2125559922630238</v>
      </c>
      <c r="AO16" s="12">
        <v>4.0603056050224229</v>
      </c>
      <c r="AP16" s="12"/>
    </row>
    <row r="17" spans="1:42" x14ac:dyDescent="0.2">
      <c r="A17" s="52">
        <v>31000</v>
      </c>
      <c r="B17" s="13">
        <v>0.21499999999999997</v>
      </c>
      <c r="C17" s="13">
        <v>0.22999999999999998</v>
      </c>
      <c r="D17" s="8">
        <v>0.24</v>
      </c>
      <c r="E17" s="8">
        <v>0.25</v>
      </c>
      <c r="F17" s="8">
        <v>0.26</v>
      </c>
      <c r="G17" s="8">
        <v>0.27</v>
      </c>
      <c r="H17" s="8">
        <v>0.28000000000000003</v>
      </c>
      <c r="I17" s="13">
        <v>0.28500000000000003</v>
      </c>
      <c r="J17" s="13">
        <v>0.29000000000000004</v>
      </c>
      <c r="K17" s="13">
        <v>0.29499999999999998</v>
      </c>
      <c r="L17" s="13">
        <v>0.30499999999999999</v>
      </c>
      <c r="M17" s="13">
        <v>0.31</v>
      </c>
      <c r="O17" s="52">
        <v>31000</v>
      </c>
      <c r="P17" s="11">
        <v>179002.04450271354</v>
      </c>
      <c r="Q17" s="11">
        <v>178293.67271986688</v>
      </c>
      <c r="R17" s="11">
        <v>173551.11884694811</v>
      </c>
      <c r="S17" s="11">
        <v>168957.46732025233</v>
      </c>
      <c r="T17" s="11">
        <v>164526.92622123155</v>
      </c>
      <c r="U17" s="11">
        <v>160268.81261436798</v>
      </c>
      <c r="V17" s="11">
        <v>156188.50811691649</v>
      </c>
      <c r="W17" s="11">
        <v>149662.59361167668</v>
      </c>
      <c r="X17" s="11">
        <v>143615.54526257797</v>
      </c>
      <c r="Y17" s="11">
        <v>138007.64652199129</v>
      </c>
      <c r="Z17" s="11">
        <v>135015.98951473521</v>
      </c>
      <c r="AA17" s="11">
        <v>130065.12288088494</v>
      </c>
      <c r="AC17" s="52">
        <v>31000</v>
      </c>
      <c r="AD17" s="12">
        <v>5.7742595000875339</v>
      </c>
      <c r="AE17" s="12">
        <v>5.7514087974150607</v>
      </c>
      <c r="AF17" s="12">
        <v>5.5984231886112292</v>
      </c>
      <c r="AG17" s="12">
        <v>5.4502408812984617</v>
      </c>
      <c r="AH17" s="12">
        <v>5.307320200684889</v>
      </c>
      <c r="AI17" s="12">
        <v>5.1699616972376772</v>
      </c>
      <c r="AJ17" s="12">
        <v>5.0383389715134355</v>
      </c>
      <c r="AK17" s="12">
        <v>4.8278256003766673</v>
      </c>
      <c r="AL17" s="12">
        <v>4.6327595245992894</v>
      </c>
      <c r="AM17" s="12">
        <v>4.4518595652255257</v>
      </c>
      <c r="AN17" s="12">
        <v>4.3553545004753289</v>
      </c>
      <c r="AO17" s="12">
        <v>4.1956491251898367</v>
      </c>
      <c r="AP17" s="12"/>
    </row>
    <row r="18" spans="1:42" x14ac:dyDescent="0.2">
      <c r="A18" s="52">
        <v>32000</v>
      </c>
      <c r="B18" s="8">
        <v>0.21999999999999997</v>
      </c>
      <c r="C18" s="8">
        <v>0.22999999999999998</v>
      </c>
      <c r="D18" s="8">
        <v>0.24</v>
      </c>
      <c r="E18" s="8">
        <v>0.25</v>
      </c>
      <c r="F18" s="8">
        <v>0.26500000000000001</v>
      </c>
      <c r="G18" s="8">
        <v>0.27</v>
      </c>
      <c r="H18" s="8">
        <v>0.28000000000000003</v>
      </c>
      <c r="I18" s="8">
        <v>0.29000000000000004</v>
      </c>
      <c r="J18" s="8">
        <v>0.29499999999999998</v>
      </c>
      <c r="K18" s="8">
        <v>0.3</v>
      </c>
      <c r="L18" s="8">
        <v>0.31</v>
      </c>
      <c r="M18" s="8">
        <v>0.315</v>
      </c>
      <c r="O18" s="52">
        <v>32000</v>
      </c>
      <c r="P18" s="11">
        <v>189073.42735170343</v>
      </c>
      <c r="Q18" s="11">
        <v>184045.08151728191</v>
      </c>
      <c r="R18" s="11">
        <v>179149.54203555934</v>
      </c>
      <c r="S18" s="11">
        <v>174407.70820155076</v>
      </c>
      <c r="T18" s="11">
        <v>173100.28962233791</v>
      </c>
      <c r="U18" s="11">
        <v>165438.77431160564</v>
      </c>
      <c r="V18" s="11">
        <v>161226.8470884299</v>
      </c>
      <c r="W18" s="11">
        <v>157200.77744384375</v>
      </c>
      <c r="X18" s="11">
        <v>150804.31004212855</v>
      </c>
      <c r="Y18" s="11">
        <v>144874.07398700013</v>
      </c>
      <c r="Z18" s="11">
        <v>141656.12014660743</v>
      </c>
      <c r="AA18" s="11">
        <v>136426.26832875339</v>
      </c>
      <c r="AC18" s="52">
        <v>32000</v>
      </c>
      <c r="AD18" s="12">
        <v>5.9085446047407322</v>
      </c>
      <c r="AE18" s="12">
        <v>5.7514087974150598</v>
      </c>
      <c r="AF18" s="12">
        <v>5.5984231886112292</v>
      </c>
      <c r="AG18" s="12">
        <v>5.4502408812984617</v>
      </c>
      <c r="AH18" s="12">
        <v>5.4093840506980593</v>
      </c>
      <c r="AI18" s="12">
        <v>5.1699616972376763</v>
      </c>
      <c r="AJ18" s="12">
        <v>5.0383389715134346</v>
      </c>
      <c r="AK18" s="12">
        <v>4.9125242951201171</v>
      </c>
      <c r="AL18" s="12">
        <v>4.7126346888165171</v>
      </c>
      <c r="AM18" s="12">
        <v>4.5273148120937536</v>
      </c>
      <c r="AN18" s="12">
        <v>4.4267537545814823</v>
      </c>
      <c r="AO18" s="12">
        <v>4.2633208852735436</v>
      </c>
      <c r="AP18" s="12"/>
    </row>
    <row r="19" spans="1:42" x14ac:dyDescent="0.2">
      <c r="A19" s="52">
        <v>33000</v>
      </c>
      <c r="B19" s="13">
        <v>0.21999999999999997</v>
      </c>
      <c r="C19" s="13">
        <v>0.22999999999999998</v>
      </c>
      <c r="D19" s="8">
        <v>0.245</v>
      </c>
      <c r="E19" s="8">
        <v>0.255</v>
      </c>
      <c r="F19" s="8">
        <v>0.26500000000000001</v>
      </c>
      <c r="G19" s="8">
        <v>0.27500000000000002</v>
      </c>
      <c r="H19" s="8">
        <v>0.28500000000000003</v>
      </c>
      <c r="I19" s="13">
        <v>0.29000000000000004</v>
      </c>
      <c r="J19" s="13">
        <v>0.3</v>
      </c>
      <c r="K19" s="13">
        <v>0.30499999999999999</v>
      </c>
      <c r="L19" s="13">
        <v>0.31</v>
      </c>
      <c r="M19" s="13">
        <v>0.315</v>
      </c>
      <c r="O19" s="52">
        <v>33000</v>
      </c>
      <c r="P19" s="11">
        <v>194981.97195644415</v>
      </c>
      <c r="Q19" s="11">
        <v>189796.49031469697</v>
      </c>
      <c r="R19" s="11">
        <v>188596.88116634078</v>
      </c>
      <c r="S19" s="11">
        <v>183455.10806450623</v>
      </c>
      <c r="T19" s="11">
        <v>178509.67367303598</v>
      </c>
      <c r="U19" s="11">
        <v>173768.15704604413</v>
      </c>
      <c r="V19" s="11">
        <v>169234.20723958523</v>
      </c>
      <c r="W19" s="11">
        <v>162113.30173896387</v>
      </c>
      <c r="X19" s="11">
        <v>158152.82515011364</v>
      </c>
      <c r="Y19" s="11">
        <v>151891.41194574547</v>
      </c>
      <c r="Z19" s="11">
        <v>146082.8739011889</v>
      </c>
      <c r="AA19" s="11">
        <v>140689.58921402693</v>
      </c>
      <c r="AC19" s="52">
        <v>33000</v>
      </c>
      <c r="AD19" s="12">
        <v>5.9085446047407322</v>
      </c>
      <c r="AE19" s="12">
        <v>5.7514087974150598</v>
      </c>
      <c r="AF19" s="12">
        <v>5.71505700504063</v>
      </c>
      <c r="AG19" s="12">
        <v>5.559245698924431</v>
      </c>
      <c r="AH19" s="12">
        <v>5.4093840506980602</v>
      </c>
      <c r="AI19" s="12">
        <v>5.2657017286680041</v>
      </c>
      <c r="AJ19" s="12">
        <v>5.1283093102904616</v>
      </c>
      <c r="AK19" s="12">
        <v>4.9125242951201171</v>
      </c>
      <c r="AL19" s="12">
        <v>4.7925098530337467</v>
      </c>
      <c r="AM19" s="12">
        <v>4.6027700589619842</v>
      </c>
      <c r="AN19" s="12">
        <v>4.4267537545814815</v>
      </c>
      <c r="AO19" s="12">
        <v>4.2633208852735436</v>
      </c>
      <c r="AP19" s="12"/>
    </row>
    <row r="20" spans="1:42" x14ac:dyDescent="0.2">
      <c r="A20" s="52">
        <v>34000</v>
      </c>
      <c r="B20" s="8">
        <v>0.21999999999999997</v>
      </c>
      <c r="C20" s="8">
        <v>0.22999999999999998</v>
      </c>
      <c r="D20" s="8">
        <v>0.245</v>
      </c>
      <c r="E20" s="8">
        <v>0.255</v>
      </c>
      <c r="F20" s="8">
        <v>0.26500000000000001</v>
      </c>
      <c r="G20" s="8">
        <v>0.27500000000000002</v>
      </c>
      <c r="H20" s="8">
        <v>0.28500000000000003</v>
      </c>
      <c r="I20" s="8">
        <v>0.29499999999999998</v>
      </c>
      <c r="J20" s="8">
        <v>0.3</v>
      </c>
      <c r="K20" s="8">
        <v>0.31</v>
      </c>
      <c r="L20" s="8">
        <v>0.315</v>
      </c>
      <c r="M20" s="8">
        <v>0.32</v>
      </c>
      <c r="O20" s="52">
        <v>34000</v>
      </c>
      <c r="P20" s="11">
        <v>200890.51656118489</v>
      </c>
      <c r="Q20" s="11">
        <v>195547.89911211206</v>
      </c>
      <c r="R20" s="11">
        <v>194311.93817138142</v>
      </c>
      <c r="S20" s="11">
        <v>189014.35376343064</v>
      </c>
      <c r="T20" s="11">
        <v>183919.05772373406</v>
      </c>
      <c r="U20" s="11">
        <v>179033.85877471213</v>
      </c>
      <c r="V20" s="11">
        <v>174362.5165498757</v>
      </c>
      <c r="W20" s="11">
        <v>169905.58165536128</v>
      </c>
      <c r="X20" s="11">
        <v>162945.3350031474</v>
      </c>
      <c r="Y20" s="11">
        <v>159059.66039822725</v>
      </c>
      <c r="Z20" s="11">
        <v>152937.2022953796</v>
      </c>
      <c r="AA20" s="11">
        <v>147253.7499421465</v>
      </c>
      <c r="AC20" s="52">
        <v>34000</v>
      </c>
      <c r="AD20" s="12">
        <v>5.9085446047407322</v>
      </c>
      <c r="AE20" s="12">
        <v>5.7514087974150607</v>
      </c>
      <c r="AF20" s="12">
        <v>5.71505700504063</v>
      </c>
      <c r="AG20" s="12">
        <v>5.559245698924431</v>
      </c>
      <c r="AH20" s="12">
        <v>5.4093840506980611</v>
      </c>
      <c r="AI20" s="12">
        <v>5.2657017286680041</v>
      </c>
      <c r="AJ20" s="12">
        <v>5.1283093102904616</v>
      </c>
      <c r="AK20" s="12">
        <v>4.9972229898635669</v>
      </c>
      <c r="AL20" s="12">
        <v>4.7925098530337467</v>
      </c>
      <c r="AM20" s="12">
        <v>4.678225305830213</v>
      </c>
      <c r="AN20" s="12">
        <v>4.4981530086876349</v>
      </c>
      <c r="AO20" s="12">
        <v>4.3309926453572505</v>
      </c>
      <c r="AP20" s="12"/>
    </row>
    <row r="21" spans="1:42" x14ac:dyDescent="0.2">
      <c r="A21" s="52">
        <v>35000</v>
      </c>
      <c r="B21" s="13">
        <v>0.21999999999999997</v>
      </c>
      <c r="C21" s="13">
        <v>0.22999999999999998</v>
      </c>
      <c r="D21" s="8">
        <v>0.245</v>
      </c>
      <c r="E21" s="8">
        <v>0.255</v>
      </c>
      <c r="F21" s="8">
        <v>0.26500000000000001</v>
      </c>
      <c r="G21" s="8">
        <v>0.27500000000000002</v>
      </c>
      <c r="H21" s="8">
        <v>0.28500000000000003</v>
      </c>
      <c r="I21" s="13">
        <v>0.29499999999999998</v>
      </c>
      <c r="J21" s="13">
        <v>0.30499999999999999</v>
      </c>
      <c r="K21" s="13">
        <v>0.31</v>
      </c>
      <c r="L21" s="13">
        <v>0.32</v>
      </c>
      <c r="M21" s="13">
        <v>0.32500000000000001</v>
      </c>
      <c r="O21" s="52">
        <v>35000</v>
      </c>
      <c r="P21" s="11">
        <v>206799.06116592564</v>
      </c>
      <c r="Q21" s="11">
        <v>201299.3079095271</v>
      </c>
      <c r="R21" s="11">
        <v>200026.99517642206</v>
      </c>
      <c r="S21" s="11">
        <v>194573.59946235508</v>
      </c>
      <c r="T21" s="11">
        <v>189328.44177443211</v>
      </c>
      <c r="U21" s="11">
        <v>184299.56050338014</v>
      </c>
      <c r="V21" s="11">
        <v>179490.82586016614</v>
      </c>
      <c r="W21" s="11">
        <v>174902.80464522482</v>
      </c>
      <c r="X21" s="11">
        <v>170533.47560378414</v>
      </c>
      <c r="Y21" s="11">
        <v>163737.88570405744</v>
      </c>
      <c r="Z21" s="11">
        <v>159934.32919778259</v>
      </c>
      <c r="AA21" s="11">
        <v>153953.25419043351</v>
      </c>
      <c r="AC21" s="52">
        <v>35000</v>
      </c>
      <c r="AD21" s="12">
        <v>5.9085446047407322</v>
      </c>
      <c r="AE21" s="12">
        <v>5.7514087974150598</v>
      </c>
      <c r="AF21" s="12">
        <v>5.71505700504063</v>
      </c>
      <c r="AG21" s="12">
        <v>5.559245698924431</v>
      </c>
      <c r="AH21" s="12">
        <v>5.4093840506980602</v>
      </c>
      <c r="AI21" s="12">
        <v>5.2657017286680041</v>
      </c>
      <c r="AJ21" s="12">
        <v>5.1283093102904607</v>
      </c>
      <c r="AK21" s="12">
        <v>4.9972229898635661</v>
      </c>
      <c r="AL21" s="12">
        <v>4.8723850172509753</v>
      </c>
      <c r="AM21" s="12">
        <v>4.6782253058302121</v>
      </c>
      <c r="AN21" s="12">
        <v>4.5695522627937883</v>
      </c>
      <c r="AO21" s="12">
        <v>4.3986644054409574</v>
      </c>
      <c r="AP21" s="12"/>
    </row>
    <row r="22" spans="1:42" x14ac:dyDescent="0.2">
      <c r="A22" s="52">
        <v>36000</v>
      </c>
      <c r="B22" s="8">
        <v>0.21999999999999997</v>
      </c>
      <c r="C22" s="8">
        <v>0.22999999999999998</v>
      </c>
      <c r="D22" s="8">
        <v>0.245</v>
      </c>
      <c r="E22" s="8">
        <v>0.255</v>
      </c>
      <c r="F22" s="8">
        <v>0.26500000000000001</v>
      </c>
      <c r="G22" s="8">
        <v>0.28000000000000003</v>
      </c>
      <c r="H22" s="8">
        <v>0.29000000000000004</v>
      </c>
      <c r="I22" s="8">
        <v>0.29499999999999998</v>
      </c>
      <c r="J22" s="8">
        <v>0.30499999999999999</v>
      </c>
      <c r="K22" s="8">
        <v>0.315</v>
      </c>
      <c r="L22" s="8">
        <v>0.32</v>
      </c>
      <c r="M22" s="8">
        <v>0.32500000000000001</v>
      </c>
      <c r="O22" s="52">
        <v>36000</v>
      </c>
      <c r="P22" s="11">
        <v>212707.60577066636</v>
      </c>
      <c r="Q22" s="11">
        <v>207050.71670694218</v>
      </c>
      <c r="R22" s="11">
        <v>205742.05218146267</v>
      </c>
      <c r="S22" s="11">
        <v>200132.84516127952</v>
      </c>
      <c r="T22" s="11">
        <v>194737.82582513016</v>
      </c>
      <c r="U22" s="11">
        <v>193011.90336353995</v>
      </c>
      <c r="V22" s="11">
        <v>187858.06736642952</v>
      </c>
      <c r="W22" s="11">
        <v>179900.02763508839</v>
      </c>
      <c r="X22" s="11">
        <v>175405.86062103513</v>
      </c>
      <c r="Y22" s="11">
        <v>171132.49989714392</v>
      </c>
      <c r="Z22" s="11">
        <v>164503.88146057638</v>
      </c>
      <c r="AA22" s="11">
        <v>158351.91859587448</v>
      </c>
      <c r="AC22" s="52">
        <v>36000</v>
      </c>
      <c r="AD22" s="12">
        <v>5.9085446047407322</v>
      </c>
      <c r="AE22" s="12">
        <v>5.7514087974150607</v>
      </c>
      <c r="AF22" s="12">
        <v>5.71505700504063</v>
      </c>
      <c r="AG22" s="12">
        <v>5.559245698924431</v>
      </c>
      <c r="AH22" s="12">
        <v>5.4093840506980602</v>
      </c>
      <c r="AI22" s="12">
        <v>5.361441760098332</v>
      </c>
      <c r="AJ22" s="12">
        <v>5.2182796490674868</v>
      </c>
      <c r="AK22" s="12">
        <v>4.9972229898635669</v>
      </c>
      <c r="AL22" s="12">
        <v>4.8723850172509762</v>
      </c>
      <c r="AM22" s="12">
        <v>4.7536805526984418</v>
      </c>
      <c r="AN22" s="12">
        <v>4.5695522627937883</v>
      </c>
      <c r="AO22" s="12">
        <v>4.3986644054409574</v>
      </c>
      <c r="AP22" s="12"/>
    </row>
    <row r="23" spans="1:42" x14ac:dyDescent="0.2">
      <c r="A23" s="52">
        <v>37000</v>
      </c>
      <c r="B23" s="13">
        <v>0.21999999999999997</v>
      </c>
      <c r="C23" s="13">
        <v>0.22999999999999998</v>
      </c>
      <c r="D23" s="8">
        <v>0.245</v>
      </c>
      <c r="E23" s="8">
        <v>0.255</v>
      </c>
      <c r="F23" s="8">
        <v>0.26500000000000001</v>
      </c>
      <c r="G23" s="8">
        <v>0.28000000000000003</v>
      </c>
      <c r="H23" s="8">
        <v>0.29000000000000004</v>
      </c>
      <c r="I23" s="13">
        <v>0.3</v>
      </c>
      <c r="J23" s="13">
        <v>0.30499999999999999</v>
      </c>
      <c r="K23" s="13">
        <v>0.315</v>
      </c>
      <c r="L23" s="13">
        <v>0.32</v>
      </c>
      <c r="M23" s="13">
        <v>0.33</v>
      </c>
      <c r="O23" s="52">
        <v>37000</v>
      </c>
      <c r="P23" s="11">
        <v>218616.15037540707</v>
      </c>
      <c r="Q23" s="11">
        <v>212802.12550435725</v>
      </c>
      <c r="R23" s="11">
        <v>211457.10918650331</v>
      </c>
      <c r="S23" s="11">
        <v>205692.09086020396</v>
      </c>
      <c r="T23" s="11">
        <v>200147.20987582824</v>
      </c>
      <c r="U23" s="11">
        <v>198373.34512363828</v>
      </c>
      <c r="V23" s="11">
        <v>193076.34701549704</v>
      </c>
      <c r="W23" s="11">
        <v>188031.10233045963</v>
      </c>
      <c r="X23" s="11">
        <v>180278.24563828608</v>
      </c>
      <c r="Y23" s="11">
        <v>175886.18044984236</v>
      </c>
      <c r="Z23" s="11">
        <v>169073.43372337014</v>
      </c>
      <c r="AA23" s="11">
        <v>165254.43812441258</v>
      </c>
      <c r="AC23" s="52">
        <v>37000</v>
      </c>
      <c r="AD23" s="12">
        <v>5.9085446047407313</v>
      </c>
      <c r="AE23" s="12">
        <v>5.7514087974150607</v>
      </c>
      <c r="AF23" s="12">
        <v>5.71505700504063</v>
      </c>
      <c r="AG23" s="12">
        <v>5.559245698924431</v>
      </c>
      <c r="AH23" s="12">
        <v>5.4093840506980602</v>
      </c>
      <c r="AI23" s="12">
        <v>5.361441760098332</v>
      </c>
      <c r="AJ23" s="12">
        <v>5.2182796490674876</v>
      </c>
      <c r="AK23" s="12">
        <v>5.0819216846070168</v>
      </c>
      <c r="AL23" s="12">
        <v>4.8723850172509753</v>
      </c>
      <c r="AM23" s="12">
        <v>4.7536805526984418</v>
      </c>
      <c r="AN23" s="12">
        <v>4.5695522627937875</v>
      </c>
      <c r="AO23" s="12">
        <v>4.4663361655246643</v>
      </c>
      <c r="AP23" s="12"/>
    </row>
    <row r="24" spans="1:42" x14ac:dyDescent="0.2">
      <c r="A24" s="52">
        <v>38000</v>
      </c>
      <c r="B24" s="8">
        <v>0.21999999999999997</v>
      </c>
      <c r="C24" s="8">
        <v>0.23499999999999999</v>
      </c>
      <c r="D24" s="8">
        <v>0.245</v>
      </c>
      <c r="E24" s="8">
        <v>0.255</v>
      </c>
      <c r="F24" s="8">
        <v>0.26500000000000001</v>
      </c>
      <c r="G24" s="8">
        <v>0.28000000000000003</v>
      </c>
      <c r="H24" s="8">
        <v>0.29000000000000004</v>
      </c>
      <c r="I24" s="8">
        <v>0.3</v>
      </c>
      <c r="J24" s="8">
        <v>0.30499999999999999</v>
      </c>
      <c r="K24" s="8">
        <v>0.315</v>
      </c>
      <c r="L24" s="8">
        <v>0.32500000000000001</v>
      </c>
      <c r="M24" s="8">
        <v>0.33</v>
      </c>
      <c r="O24" s="52">
        <v>38000</v>
      </c>
      <c r="P24" s="11">
        <v>224524.69498014779</v>
      </c>
      <c r="Q24" s="11">
        <v>223304.69809094127</v>
      </c>
      <c r="R24" s="11">
        <v>217172.16619154395</v>
      </c>
      <c r="S24" s="11">
        <v>211251.33655912837</v>
      </c>
      <c r="T24" s="11">
        <v>205556.59392652629</v>
      </c>
      <c r="U24" s="11">
        <v>203734.78688373664</v>
      </c>
      <c r="V24" s="11">
        <v>198294.62666456451</v>
      </c>
      <c r="W24" s="11">
        <v>193113.02401506665</v>
      </c>
      <c r="X24" s="11">
        <v>185150.63065553707</v>
      </c>
      <c r="Y24" s="11">
        <v>180639.8610025408</v>
      </c>
      <c r="Z24" s="11">
        <v>176356.15764219777</v>
      </c>
      <c r="AA24" s="11">
        <v>169720.77428993725</v>
      </c>
      <c r="AC24" s="52">
        <v>38000</v>
      </c>
      <c r="AD24" s="12">
        <v>5.9085446047407313</v>
      </c>
      <c r="AE24" s="12">
        <v>5.8764394234458228</v>
      </c>
      <c r="AF24" s="12">
        <v>5.71505700504063</v>
      </c>
      <c r="AG24" s="12">
        <v>5.559245698924431</v>
      </c>
      <c r="AH24" s="12">
        <v>5.4093840506980602</v>
      </c>
      <c r="AI24" s="12">
        <v>5.3614417600983328</v>
      </c>
      <c r="AJ24" s="12">
        <v>5.2182796490674868</v>
      </c>
      <c r="AK24" s="12">
        <v>5.0819216846070168</v>
      </c>
      <c r="AL24" s="12">
        <v>4.8723850172509753</v>
      </c>
      <c r="AM24" s="12">
        <v>4.7536805526984418</v>
      </c>
      <c r="AN24" s="12">
        <v>4.6409515168999409</v>
      </c>
      <c r="AO24" s="12">
        <v>4.4663361655246643</v>
      </c>
      <c r="AP24" s="12"/>
    </row>
    <row r="25" spans="1:42" x14ac:dyDescent="0.2">
      <c r="A25" s="52">
        <v>39000</v>
      </c>
      <c r="B25" s="13">
        <v>0.22499999999999998</v>
      </c>
      <c r="C25" s="13">
        <v>0.23499999999999999</v>
      </c>
      <c r="D25" s="8">
        <v>0.245</v>
      </c>
      <c r="E25" s="8">
        <v>0.255</v>
      </c>
      <c r="F25" s="8">
        <v>0.26500000000000001</v>
      </c>
      <c r="G25" s="8">
        <v>0.28000000000000003</v>
      </c>
      <c r="H25" s="8">
        <v>0.29000000000000004</v>
      </c>
      <c r="I25" s="13">
        <v>0.3</v>
      </c>
      <c r="J25" s="13">
        <v>0.30499999999999999</v>
      </c>
      <c r="K25" s="13">
        <v>0.315</v>
      </c>
      <c r="L25" s="13">
        <v>0.32500000000000001</v>
      </c>
      <c r="M25" s="13">
        <v>0.33</v>
      </c>
      <c r="O25" s="52">
        <v>39000</v>
      </c>
      <c r="P25" s="11">
        <v>235670.35866636332</v>
      </c>
      <c r="Q25" s="11">
        <v>229181.13751438708</v>
      </c>
      <c r="R25" s="11">
        <v>222887.22319658456</v>
      </c>
      <c r="S25" s="11">
        <v>216810.5822580528</v>
      </c>
      <c r="T25" s="11">
        <v>210965.97797722436</v>
      </c>
      <c r="U25" s="11">
        <v>209096.22864383494</v>
      </c>
      <c r="V25" s="11">
        <v>203512.90631363197</v>
      </c>
      <c r="W25" s="11">
        <v>198194.94569967367</v>
      </c>
      <c r="X25" s="11">
        <v>190023.01567278805</v>
      </c>
      <c r="Y25" s="11">
        <v>185393.54155523924</v>
      </c>
      <c r="Z25" s="11">
        <v>180997.10915909769</v>
      </c>
      <c r="AA25" s="11">
        <v>174187.11045546192</v>
      </c>
      <c r="AC25" s="52">
        <v>39000</v>
      </c>
      <c r="AD25" s="12">
        <v>6.0428297093939314</v>
      </c>
      <c r="AE25" s="12">
        <v>5.8764394234458228</v>
      </c>
      <c r="AF25" s="12">
        <v>5.71505700504063</v>
      </c>
      <c r="AG25" s="12">
        <v>5.559245698924431</v>
      </c>
      <c r="AH25" s="12">
        <v>5.4093840506980602</v>
      </c>
      <c r="AI25" s="12">
        <v>5.361441760098332</v>
      </c>
      <c r="AJ25" s="12">
        <v>5.2182796490674868</v>
      </c>
      <c r="AK25" s="12">
        <v>5.0819216846070168</v>
      </c>
      <c r="AL25" s="12">
        <v>4.8723850172509753</v>
      </c>
      <c r="AM25" s="12">
        <v>4.7536805526984418</v>
      </c>
      <c r="AN25" s="12">
        <v>4.6409515168999409</v>
      </c>
      <c r="AO25" s="12">
        <v>4.4663361655246643</v>
      </c>
      <c r="AP25" s="12"/>
    </row>
    <row r="26" spans="1:42" x14ac:dyDescent="0.2">
      <c r="A26" s="52">
        <v>40000</v>
      </c>
      <c r="B26" s="8">
        <v>0.22499999999999998</v>
      </c>
      <c r="C26" s="8">
        <v>0.23499999999999999</v>
      </c>
      <c r="D26" s="8">
        <v>0.245</v>
      </c>
      <c r="E26" s="8">
        <v>0.255</v>
      </c>
      <c r="F26" s="8">
        <v>0.26500000000000001</v>
      </c>
      <c r="G26" s="8">
        <v>0.28000000000000003</v>
      </c>
      <c r="H26" s="8">
        <v>0.29000000000000004</v>
      </c>
      <c r="I26" s="8">
        <v>0.3</v>
      </c>
      <c r="J26" s="8">
        <v>0.30499999999999999</v>
      </c>
      <c r="K26" s="8">
        <v>0.315</v>
      </c>
      <c r="L26" s="8">
        <v>0.32500000000000001</v>
      </c>
      <c r="M26" s="8">
        <v>0.33</v>
      </c>
      <c r="O26" s="52">
        <v>40000</v>
      </c>
      <c r="P26" s="11">
        <v>241713.18837575725</v>
      </c>
      <c r="Q26" s="11">
        <v>235057.57693783293</v>
      </c>
      <c r="R26" s="11">
        <v>228602.2802016252</v>
      </c>
      <c r="S26" s="11">
        <v>222369.82795697724</v>
      </c>
      <c r="T26" s="11">
        <v>216375.36202792241</v>
      </c>
      <c r="U26" s="11">
        <v>214457.67040393327</v>
      </c>
      <c r="V26" s="11">
        <v>208731.1859626995</v>
      </c>
      <c r="W26" s="11">
        <v>203276.86738428066</v>
      </c>
      <c r="X26" s="11">
        <v>194895.40069003901</v>
      </c>
      <c r="Y26" s="11">
        <v>190147.22210793768</v>
      </c>
      <c r="Z26" s="11">
        <v>185638.06067599761</v>
      </c>
      <c r="AA26" s="11">
        <v>178653.44662098659</v>
      </c>
      <c r="AC26" s="52">
        <v>40000</v>
      </c>
      <c r="AD26" s="12">
        <v>6.0428297093939314</v>
      </c>
      <c r="AE26" s="12">
        <v>5.8764394234458228</v>
      </c>
      <c r="AF26" s="12">
        <v>5.71505700504063</v>
      </c>
      <c r="AG26" s="12">
        <v>5.559245698924431</v>
      </c>
      <c r="AH26" s="12">
        <v>5.4093840506980602</v>
      </c>
      <c r="AI26" s="12">
        <v>5.361441760098332</v>
      </c>
      <c r="AJ26" s="12">
        <v>5.2182796490674876</v>
      </c>
      <c r="AK26" s="12">
        <v>5.0819216846070168</v>
      </c>
      <c r="AL26" s="12">
        <v>4.8723850172509753</v>
      </c>
      <c r="AM26" s="12">
        <v>4.7536805526984418</v>
      </c>
      <c r="AN26" s="12">
        <v>4.64095151689994</v>
      </c>
      <c r="AO26" s="12">
        <v>4.4663361655246652</v>
      </c>
      <c r="AP26" s="12"/>
    </row>
    <row r="27" spans="1:42" x14ac:dyDescent="0.2">
      <c r="A27" s="52">
        <v>41000</v>
      </c>
      <c r="B27" s="13">
        <v>0.22499999999999998</v>
      </c>
      <c r="C27" s="13">
        <v>0.23499999999999999</v>
      </c>
      <c r="D27" s="8">
        <v>0.245</v>
      </c>
      <c r="E27" s="8">
        <v>0.255</v>
      </c>
      <c r="F27" s="8">
        <v>0.26500000000000001</v>
      </c>
      <c r="G27" s="8">
        <v>0.28000000000000003</v>
      </c>
      <c r="H27" s="8">
        <v>0.29000000000000004</v>
      </c>
      <c r="I27" s="13">
        <v>0.3</v>
      </c>
      <c r="J27" s="13">
        <v>0.30499999999999999</v>
      </c>
      <c r="K27" s="13">
        <v>0.315</v>
      </c>
      <c r="L27" s="13">
        <v>0.32500000000000001</v>
      </c>
      <c r="M27" s="13">
        <v>0.33</v>
      </c>
      <c r="O27" s="52">
        <v>41000</v>
      </c>
      <c r="P27" s="11">
        <v>247756.01808515115</v>
      </c>
      <c r="Q27" s="11">
        <v>240934.01636127871</v>
      </c>
      <c r="R27" s="11">
        <v>234317.33720666583</v>
      </c>
      <c r="S27" s="11">
        <v>227929.07365590168</v>
      </c>
      <c r="T27" s="11">
        <v>221784.74607862046</v>
      </c>
      <c r="U27" s="11">
        <v>219819.11216403163</v>
      </c>
      <c r="V27" s="11">
        <v>213949.46561176697</v>
      </c>
      <c r="W27" s="11">
        <v>208358.78906888768</v>
      </c>
      <c r="X27" s="11">
        <v>199767.78570728999</v>
      </c>
      <c r="Y27" s="11">
        <v>194900.90266063611</v>
      </c>
      <c r="Z27" s="11">
        <v>190279.01219289759</v>
      </c>
      <c r="AA27" s="11">
        <v>183119.78278651126</v>
      </c>
      <c r="AC27" s="52">
        <v>41000</v>
      </c>
      <c r="AD27" s="12">
        <v>6.0428297093939305</v>
      </c>
      <c r="AE27" s="12">
        <v>5.8764394234458219</v>
      </c>
      <c r="AF27" s="12">
        <v>5.71505700504063</v>
      </c>
      <c r="AG27" s="12">
        <v>5.559245698924431</v>
      </c>
      <c r="AH27" s="12">
        <v>5.4093840506980602</v>
      </c>
      <c r="AI27" s="12">
        <v>5.361441760098332</v>
      </c>
      <c r="AJ27" s="12">
        <v>5.2182796490674868</v>
      </c>
      <c r="AK27" s="12">
        <v>5.0819216846070168</v>
      </c>
      <c r="AL27" s="12">
        <v>4.8723850172509753</v>
      </c>
      <c r="AM27" s="12">
        <v>4.7536805526984418</v>
      </c>
      <c r="AN27" s="12">
        <v>4.6409515168999409</v>
      </c>
      <c r="AO27" s="12">
        <v>4.4663361655246652</v>
      </c>
      <c r="AP27" s="12"/>
    </row>
    <row r="28" spans="1:42" x14ac:dyDescent="0.2">
      <c r="A28" s="52">
        <v>42000</v>
      </c>
      <c r="B28" s="8">
        <v>0.22999999999999998</v>
      </c>
      <c r="C28" s="8">
        <v>0.24</v>
      </c>
      <c r="D28" s="8">
        <v>0.25</v>
      </c>
      <c r="E28" s="8">
        <v>0.26</v>
      </c>
      <c r="F28" s="8">
        <v>0.27</v>
      </c>
      <c r="G28" s="8">
        <v>0.28000000000000003</v>
      </c>
      <c r="H28" s="8">
        <v>0.29000000000000004</v>
      </c>
      <c r="I28" s="8">
        <v>0.3</v>
      </c>
      <c r="J28" s="8">
        <v>0.30499999999999999</v>
      </c>
      <c r="K28" s="8">
        <v>0.315</v>
      </c>
      <c r="L28" s="8">
        <v>0.32500000000000001</v>
      </c>
      <c r="M28" s="8">
        <v>0.33</v>
      </c>
      <c r="O28" s="52">
        <v>42000</v>
      </c>
      <c r="P28" s="11">
        <v>259438.82218997946</v>
      </c>
      <c r="Q28" s="11">
        <v>252061.74207801657</v>
      </c>
      <c r="R28" s="11">
        <v>244931.01450174127</v>
      </c>
      <c r="S28" s="11">
        <v>238066.5216951168</v>
      </c>
      <c r="T28" s="11">
        <v>231480.8118298717</v>
      </c>
      <c r="U28" s="11">
        <v>225180.55392412993</v>
      </c>
      <c r="V28" s="11">
        <v>219167.74526083443</v>
      </c>
      <c r="W28" s="11">
        <v>213440.7107534947</v>
      </c>
      <c r="X28" s="11">
        <v>204640.17072454098</v>
      </c>
      <c r="Y28" s="11">
        <v>199654.58321333455</v>
      </c>
      <c r="Z28" s="11">
        <v>194919.96370979751</v>
      </c>
      <c r="AA28" s="11">
        <v>187586.11895203593</v>
      </c>
      <c r="AC28" s="52">
        <v>42000</v>
      </c>
      <c r="AD28" s="12">
        <v>6.1771148140471297</v>
      </c>
      <c r="AE28" s="12">
        <v>6.0014700494765849</v>
      </c>
      <c r="AF28" s="12">
        <v>5.8316908214700307</v>
      </c>
      <c r="AG28" s="12">
        <v>5.6682505165504002</v>
      </c>
      <c r="AH28" s="12">
        <v>5.5114479007112314</v>
      </c>
      <c r="AI28" s="12">
        <v>5.361441760098332</v>
      </c>
      <c r="AJ28" s="12">
        <v>5.2182796490674868</v>
      </c>
      <c r="AK28" s="12">
        <v>5.0819216846070168</v>
      </c>
      <c r="AL28" s="12">
        <v>4.8723850172509753</v>
      </c>
      <c r="AM28" s="12">
        <v>4.7536805526984418</v>
      </c>
      <c r="AN28" s="12">
        <v>4.6409515168999409</v>
      </c>
      <c r="AO28" s="12">
        <v>4.4663361655246652</v>
      </c>
      <c r="AP28" s="12"/>
    </row>
    <row r="29" spans="1:42" x14ac:dyDescent="0.2">
      <c r="A29" s="52">
        <v>43000</v>
      </c>
      <c r="B29" s="8">
        <v>0.23499999999999999</v>
      </c>
      <c r="C29" s="8">
        <v>0.245</v>
      </c>
      <c r="D29" s="8">
        <v>0.255</v>
      </c>
      <c r="E29" s="8">
        <v>0.26</v>
      </c>
      <c r="F29" s="8">
        <v>0.27</v>
      </c>
      <c r="G29" s="8">
        <v>0.28000000000000003</v>
      </c>
      <c r="H29" s="8">
        <v>0.29000000000000004</v>
      </c>
      <c r="I29" s="13">
        <v>0.3</v>
      </c>
      <c r="J29" s="13">
        <v>0.31</v>
      </c>
      <c r="K29" s="13">
        <v>0.315</v>
      </c>
      <c r="L29" s="13">
        <v>0.32500000000000001</v>
      </c>
      <c r="M29" s="13">
        <v>0.33500000000000002</v>
      </c>
      <c r="O29" s="52">
        <v>43000</v>
      </c>
      <c r="P29" s="11">
        <v>271390.19650411414</v>
      </c>
      <c r="Q29" s="11">
        <v>263439.52904681594</v>
      </c>
      <c r="R29" s="11">
        <v>255777.95942967554</v>
      </c>
      <c r="S29" s="11">
        <v>243734.77221166721</v>
      </c>
      <c r="T29" s="11">
        <v>236992.25973058294</v>
      </c>
      <c r="U29" s="11">
        <v>230541.99568422828</v>
      </c>
      <c r="V29" s="11">
        <v>224386.02490990193</v>
      </c>
      <c r="W29" s="11">
        <v>218522.63243810172</v>
      </c>
      <c r="X29" s="11">
        <v>212947.18780313278</v>
      </c>
      <c r="Y29" s="11">
        <v>204408.26376603302</v>
      </c>
      <c r="Z29" s="11">
        <v>199560.91522669746</v>
      </c>
      <c r="AA29" s="11">
        <v>194962.34080116</v>
      </c>
      <c r="AC29" s="52">
        <v>43000</v>
      </c>
      <c r="AD29" s="12">
        <v>6.3113999187003289</v>
      </c>
      <c r="AE29" s="12">
        <v>6.126500675507347</v>
      </c>
      <c r="AF29" s="12">
        <v>5.9483246378994314</v>
      </c>
      <c r="AG29" s="12">
        <v>5.6682505165504002</v>
      </c>
      <c r="AH29" s="12">
        <v>5.5114479007112314</v>
      </c>
      <c r="AI29" s="12">
        <v>5.361441760098332</v>
      </c>
      <c r="AJ29" s="12">
        <v>5.2182796490674868</v>
      </c>
      <c r="AK29" s="12">
        <v>5.0819216846070168</v>
      </c>
      <c r="AL29" s="12">
        <v>4.9522601814682039</v>
      </c>
      <c r="AM29" s="12">
        <v>4.7536805526984427</v>
      </c>
      <c r="AN29" s="12">
        <v>4.6409515168999409</v>
      </c>
      <c r="AO29" s="12">
        <v>4.5340079256083721</v>
      </c>
      <c r="AP29" s="12"/>
    </row>
    <row r="30" spans="1:42" x14ac:dyDescent="0.2">
      <c r="A30" s="52">
        <v>44000</v>
      </c>
      <c r="B30" s="8">
        <v>0.23499999999999999</v>
      </c>
      <c r="C30" s="8">
        <v>0.25</v>
      </c>
      <c r="D30" s="8">
        <v>0.255</v>
      </c>
      <c r="E30" s="8">
        <v>0.26500000000000001</v>
      </c>
      <c r="F30" s="8">
        <v>0.27500000000000002</v>
      </c>
      <c r="G30" s="8">
        <v>0.28500000000000003</v>
      </c>
      <c r="H30" s="8">
        <v>0.29499999999999998</v>
      </c>
      <c r="I30" s="8">
        <v>0.30499999999999999</v>
      </c>
      <c r="J30" s="8">
        <v>0.31</v>
      </c>
      <c r="K30" s="8">
        <v>0.32</v>
      </c>
      <c r="L30" s="8">
        <v>0.33</v>
      </c>
      <c r="M30" s="8">
        <v>0.33500000000000002</v>
      </c>
      <c r="O30" s="52">
        <v>44000</v>
      </c>
      <c r="P30" s="11">
        <v>277701.59642281441</v>
      </c>
      <c r="Q30" s="11">
        <v>275067.37726767681</v>
      </c>
      <c r="R30" s="11">
        <v>261726.28406757498</v>
      </c>
      <c r="S30" s="11">
        <v>254199.23470376024</v>
      </c>
      <c r="T30" s="11">
        <v>246994.51703187372</v>
      </c>
      <c r="U30" s="11">
        <v>240115.99882726104</v>
      </c>
      <c r="V30" s="11">
        <v>233562.99946515853</v>
      </c>
      <c r="W30" s="11">
        <v>227331.29669142055</v>
      </c>
      <c r="X30" s="11">
        <v>217899.44798460102</v>
      </c>
      <c r="Y30" s="11">
        <v>212481.97518093351</v>
      </c>
      <c r="Z30" s="11">
        <v>207343.43392426812</v>
      </c>
      <c r="AA30" s="11">
        <v>199496.34872676834</v>
      </c>
      <c r="AC30" s="52">
        <v>44000</v>
      </c>
      <c r="AD30" s="12">
        <v>6.311399918700328</v>
      </c>
      <c r="AE30" s="12">
        <v>6.2515313015381091</v>
      </c>
      <c r="AF30" s="12">
        <v>5.9483246378994314</v>
      </c>
      <c r="AG30" s="12">
        <v>5.7772553341763695</v>
      </c>
      <c r="AH30" s="12">
        <v>5.6135117507244026</v>
      </c>
      <c r="AI30" s="12">
        <v>5.4571817915286598</v>
      </c>
      <c r="AJ30" s="12">
        <v>5.308249987844512</v>
      </c>
      <c r="AK30" s="12">
        <v>5.1666203793504666</v>
      </c>
      <c r="AL30" s="12">
        <v>4.9522601814682048</v>
      </c>
      <c r="AM30" s="12">
        <v>4.8291357995666706</v>
      </c>
      <c r="AN30" s="12">
        <v>4.7123507710060935</v>
      </c>
      <c r="AO30" s="12">
        <v>4.5340079256083712</v>
      </c>
      <c r="AP30" s="12"/>
    </row>
    <row r="31" spans="1:42" x14ac:dyDescent="0.2">
      <c r="A31" s="52">
        <v>45000</v>
      </c>
      <c r="B31" s="8">
        <v>0.24</v>
      </c>
      <c r="C31" s="8">
        <v>0.25</v>
      </c>
      <c r="D31" s="8">
        <v>0.26</v>
      </c>
      <c r="E31" s="8">
        <v>0.27</v>
      </c>
      <c r="F31" s="8">
        <v>0.28000000000000003</v>
      </c>
      <c r="G31" s="8">
        <v>0.29000000000000004</v>
      </c>
      <c r="H31" s="8">
        <v>0.3</v>
      </c>
      <c r="I31" s="8">
        <v>0.31</v>
      </c>
      <c r="J31" s="8">
        <v>0.315</v>
      </c>
      <c r="K31" s="8">
        <v>0.32500000000000001</v>
      </c>
      <c r="L31" s="8">
        <v>0.33500000000000002</v>
      </c>
      <c r="M31" s="8">
        <v>0.34</v>
      </c>
      <c r="O31" s="52">
        <v>45000</v>
      </c>
      <c r="P31" s="11">
        <v>290055.82605090871</v>
      </c>
      <c r="Q31" s="11">
        <v>281318.90856921492</v>
      </c>
      <c r="R31" s="11">
        <v>272923.13044479745</v>
      </c>
      <c r="S31" s="11">
        <v>264881.70683110523</v>
      </c>
      <c r="T31" s="11">
        <v>257200.90203319085</v>
      </c>
      <c r="U31" s="11">
        <v>249881.4820331544</v>
      </c>
      <c r="V31" s="11">
        <v>242919.91469796919</v>
      </c>
      <c r="W31" s="11">
        <v>236309.35833422627</v>
      </c>
      <c r="X31" s="11">
        <v>226446.09055584454</v>
      </c>
      <c r="Y31" s="11">
        <v>220706.59708957051</v>
      </c>
      <c r="Z31" s="11">
        <v>215268.7511300511</v>
      </c>
      <c r="AA31" s="11">
        <v>207075.58585614359</v>
      </c>
      <c r="AC31" s="52">
        <v>45000</v>
      </c>
      <c r="AD31" s="12">
        <v>6.4456850233535272</v>
      </c>
      <c r="AE31" s="12">
        <v>6.2515313015381091</v>
      </c>
      <c r="AF31" s="12">
        <v>6.0649584543288322</v>
      </c>
      <c r="AG31" s="12">
        <v>5.8862601518023387</v>
      </c>
      <c r="AH31" s="12">
        <v>5.7155756007375746</v>
      </c>
      <c r="AI31" s="12">
        <v>5.5529218229589867</v>
      </c>
      <c r="AJ31" s="12">
        <v>5.3982203266215372</v>
      </c>
      <c r="AK31" s="12">
        <v>5.2513190740939173</v>
      </c>
      <c r="AL31" s="12">
        <v>5.0321353456854343</v>
      </c>
      <c r="AM31" s="12">
        <v>4.9045910464349003</v>
      </c>
      <c r="AN31" s="12">
        <v>4.7837500251122469</v>
      </c>
      <c r="AO31" s="12">
        <v>4.6016796856920799</v>
      </c>
      <c r="AP31" s="12"/>
    </row>
    <row r="32" spans="1:42" x14ac:dyDescent="0.2">
      <c r="A32" s="52">
        <v>46000</v>
      </c>
      <c r="B32" s="8">
        <v>0.24</v>
      </c>
      <c r="C32" s="8">
        <v>0.255</v>
      </c>
      <c r="D32" s="8">
        <v>0.26500000000000001</v>
      </c>
      <c r="E32" s="8">
        <v>0.27500000000000002</v>
      </c>
      <c r="F32" s="8">
        <v>0.28500000000000003</v>
      </c>
      <c r="G32" s="8">
        <v>0.29499999999999998</v>
      </c>
      <c r="H32" s="8">
        <v>0.30499999999999999</v>
      </c>
      <c r="I32" s="8">
        <v>0.31</v>
      </c>
      <c r="J32" s="8">
        <v>0.32</v>
      </c>
      <c r="K32" s="8">
        <v>0.33</v>
      </c>
      <c r="L32" s="8">
        <v>0.33500000000000002</v>
      </c>
      <c r="M32" s="8">
        <v>0.34500000000000003</v>
      </c>
      <c r="O32" s="52">
        <v>46000</v>
      </c>
      <c r="P32" s="11">
        <v>296501.51107426221</v>
      </c>
      <c r="Q32" s="11">
        <v>293321.84866816812</v>
      </c>
      <c r="R32" s="11">
        <v>284353.24445487867</v>
      </c>
      <c r="S32" s="11">
        <v>275782.18859370216</v>
      </c>
      <c r="T32" s="11">
        <v>267611.41473453428</v>
      </c>
      <c r="U32" s="11">
        <v>259838.44530190839</v>
      </c>
      <c r="V32" s="11">
        <v>252456.77060833393</v>
      </c>
      <c r="W32" s="11">
        <v>241560.67740832019</v>
      </c>
      <c r="X32" s="11">
        <v>235152.48345552251</v>
      </c>
      <c r="Y32" s="11">
        <v>229082.12949194398</v>
      </c>
      <c r="Z32" s="11">
        <v>220052.50115516337</v>
      </c>
      <c r="AA32" s="11">
        <v>214790.16650568618</v>
      </c>
      <c r="AC32" s="52">
        <v>46000</v>
      </c>
      <c r="AD32" s="12">
        <v>6.4456850233535263</v>
      </c>
      <c r="AE32" s="12">
        <v>6.3765619275688721</v>
      </c>
      <c r="AF32" s="12">
        <v>6.181592270758232</v>
      </c>
      <c r="AG32" s="12">
        <v>5.995264969428308</v>
      </c>
      <c r="AH32" s="12">
        <v>5.817639450750745</v>
      </c>
      <c r="AI32" s="12">
        <v>5.6486618543893128</v>
      </c>
      <c r="AJ32" s="12">
        <v>5.4881906653985633</v>
      </c>
      <c r="AK32" s="12">
        <v>5.2513190740939173</v>
      </c>
      <c r="AL32" s="12">
        <v>5.1120105099026629</v>
      </c>
      <c r="AM32" s="12">
        <v>4.98004629330313</v>
      </c>
      <c r="AN32" s="12">
        <v>4.7837500251122469</v>
      </c>
      <c r="AO32" s="12">
        <v>4.6693514457757868</v>
      </c>
      <c r="AP32" s="12"/>
    </row>
    <row r="33" spans="1:42" x14ac:dyDescent="0.2">
      <c r="A33" s="52">
        <v>47000</v>
      </c>
      <c r="B33" s="8">
        <v>0.245</v>
      </c>
      <c r="C33" s="8">
        <v>0.26</v>
      </c>
      <c r="D33" s="8">
        <v>0.27500000000000002</v>
      </c>
      <c r="E33" s="8">
        <v>0.28500000000000003</v>
      </c>
      <c r="F33" s="8">
        <v>0.29499999999999998</v>
      </c>
      <c r="G33" s="8">
        <v>0.3</v>
      </c>
      <c r="H33" s="8">
        <v>0.31</v>
      </c>
      <c r="I33" s="8">
        <v>0.32</v>
      </c>
      <c r="J33" s="8">
        <v>0.32500000000000001</v>
      </c>
      <c r="K33" s="8">
        <v>0.33500000000000002</v>
      </c>
      <c r="L33" s="8">
        <v>0.34500000000000003</v>
      </c>
      <c r="M33" s="8">
        <v>0.35000000000000003</v>
      </c>
      <c r="O33" s="52">
        <v>47000</v>
      </c>
      <c r="P33" s="11">
        <v>309258.59601631609</v>
      </c>
      <c r="Q33" s="11">
        <v>305574.85001918278</v>
      </c>
      <c r="R33" s="11">
        <v>301498.41547000065</v>
      </c>
      <c r="S33" s="11">
        <v>292023.90641997161</v>
      </c>
      <c r="T33" s="11">
        <v>283023.05608652305</v>
      </c>
      <c r="U33" s="11">
        <v>269986.88863352308</v>
      </c>
      <c r="V33" s="11">
        <v>262173.5671962527</v>
      </c>
      <c r="W33" s="11">
        <v>254773.67378829842</v>
      </c>
      <c r="X33" s="11">
        <v>244018.62668363494</v>
      </c>
      <c r="Y33" s="11">
        <v>237608.5723880539</v>
      </c>
      <c r="Z33" s="11">
        <v>231547.78106625401</v>
      </c>
      <c r="AA33" s="11">
        <v>222640.09067539615</v>
      </c>
      <c r="AC33" s="52">
        <v>47000</v>
      </c>
      <c r="AD33" s="12">
        <v>6.5799701280067255</v>
      </c>
      <c r="AE33" s="12">
        <v>6.5015925535996333</v>
      </c>
      <c r="AF33" s="12">
        <v>6.4148599036170353</v>
      </c>
      <c r="AG33" s="12">
        <v>6.2132746046802474</v>
      </c>
      <c r="AH33" s="12">
        <v>6.0217671507770865</v>
      </c>
      <c r="AI33" s="12">
        <v>5.7444018858196397</v>
      </c>
      <c r="AJ33" s="12">
        <v>5.5781610041755894</v>
      </c>
      <c r="AK33" s="12">
        <v>5.4207164635808169</v>
      </c>
      <c r="AL33" s="12">
        <v>5.1918856741198924</v>
      </c>
      <c r="AM33" s="12">
        <v>5.0555015401713597</v>
      </c>
      <c r="AN33" s="12">
        <v>4.9265485333245538</v>
      </c>
      <c r="AO33" s="12">
        <v>4.7370232058594928</v>
      </c>
      <c r="AP33" s="12"/>
    </row>
    <row r="34" spans="1:42" x14ac:dyDescent="0.2">
      <c r="A34" s="52">
        <v>48000</v>
      </c>
      <c r="B34" s="8">
        <v>0.245</v>
      </c>
      <c r="C34" s="8">
        <v>0.26</v>
      </c>
      <c r="D34" s="8">
        <v>0.27500000000000002</v>
      </c>
      <c r="E34" s="8">
        <v>0.29000000000000004</v>
      </c>
      <c r="F34" s="8">
        <v>0.3</v>
      </c>
      <c r="G34" s="8">
        <v>0.30499999999999999</v>
      </c>
      <c r="H34" s="8">
        <v>0.315</v>
      </c>
      <c r="I34" s="8">
        <v>0.32500000000000001</v>
      </c>
      <c r="J34" s="8">
        <v>0.33</v>
      </c>
      <c r="K34" s="8">
        <v>0.34</v>
      </c>
      <c r="L34" s="8">
        <v>0.35000000000000003</v>
      </c>
      <c r="M34" s="8">
        <v>0.35499999999999998</v>
      </c>
      <c r="O34" s="52">
        <v>48000</v>
      </c>
      <c r="P34" s="11">
        <v>315838.5661443228</v>
      </c>
      <c r="Q34" s="11">
        <v>312076.4425727824</v>
      </c>
      <c r="R34" s="11">
        <v>307913.27537361765</v>
      </c>
      <c r="S34" s="11">
        <v>303469.41227069841</v>
      </c>
      <c r="T34" s="11">
        <v>293943.88803793234</v>
      </c>
      <c r="U34" s="11">
        <v>280326.81202799844</v>
      </c>
      <c r="V34" s="11">
        <v>272070.30446172546</v>
      </c>
      <c r="W34" s="11">
        <v>264259.92759956489</v>
      </c>
      <c r="X34" s="11">
        <v>253044.52024018182</v>
      </c>
      <c r="Y34" s="11">
        <v>246285.92577790027</v>
      </c>
      <c r="Z34" s="11">
        <v>239901.49379667387</v>
      </c>
      <c r="AA34" s="11">
        <v>230625.3583652736</v>
      </c>
      <c r="AC34" s="52">
        <v>48000</v>
      </c>
      <c r="AD34" s="12">
        <v>6.5799701280067247</v>
      </c>
      <c r="AE34" s="12">
        <v>6.5015925535996333</v>
      </c>
      <c r="AF34" s="12">
        <v>6.4148599036170344</v>
      </c>
      <c r="AG34" s="12">
        <v>6.3222794223062166</v>
      </c>
      <c r="AH34" s="12">
        <v>6.1238310007902568</v>
      </c>
      <c r="AI34" s="12">
        <v>5.8401419172499676</v>
      </c>
      <c r="AJ34" s="12">
        <v>5.6681313429526137</v>
      </c>
      <c r="AK34" s="12">
        <v>5.5054151583242685</v>
      </c>
      <c r="AL34" s="12">
        <v>5.2717608383371211</v>
      </c>
      <c r="AM34" s="12">
        <v>5.1309567870395885</v>
      </c>
      <c r="AN34" s="12">
        <v>4.9979477874307054</v>
      </c>
      <c r="AO34" s="12">
        <v>4.8046949659431997</v>
      </c>
      <c r="AP34" s="12"/>
    </row>
    <row r="35" spans="1:42" x14ac:dyDescent="0.2">
      <c r="A35" s="52">
        <v>49000</v>
      </c>
      <c r="B35" s="8">
        <v>0.245</v>
      </c>
      <c r="C35" s="8">
        <v>0.26</v>
      </c>
      <c r="D35" s="8">
        <v>0.27500000000000002</v>
      </c>
      <c r="E35" s="8">
        <v>0.29000000000000004</v>
      </c>
      <c r="F35" s="8">
        <v>0.3</v>
      </c>
      <c r="G35" s="8">
        <v>0.31</v>
      </c>
      <c r="H35" s="8">
        <v>0.32</v>
      </c>
      <c r="I35" s="8">
        <v>0.33</v>
      </c>
      <c r="J35" s="8">
        <v>0.33500000000000002</v>
      </c>
      <c r="K35" s="8">
        <v>0.34500000000000003</v>
      </c>
      <c r="L35" s="8">
        <v>0.35000000000000003</v>
      </c>
      <c r="M35" s="8">
        <v>0.36</v>
      </c>
      <c r="O35" s="52">
        <v>49000</v>
      </c>
      <c r="P35" s="11">
        <v>322418.53627232951</v>
      </c>
      <c r="Q35" s="11">
        <v>318578.03512638208</v>
      </c>
      <c r="R35" s="11">
        <v>314328.13527723466</v>
      </c>
      <c r="S35" s="11">
        <v>309791.69169300457</v>
      </c>
      <c r="T35" s="11">
        <v>300067.71903872257</v>
      </c>
      <c r="U35" s="11">
        <v>290858.21548533445</v>
      </c>
      <c r="V35" s="11">
        <v>282146.9824047524</v>
      </c>
      <c r="W35" s="11">
        <v>273915.57880031818</v>
      </c>
      <c r="X35" s="11">
        <v>262230.16412516317</v>
      </c>
      <c r="Y35" s="11">
        <v>255114.18966148305</v>
      </c>
      <c r="Z35" s="11">
        <v>244899.44158410458</v>
      </c>
      <c r="AA35" s="11">
        <v>238745.96957531845</v>
      </c>
      <c r="AC35" s="52">
        <v>49000</v>
      </c>
      <c r="AD35" s="12">
        <v>6.5799701280067247</v>
      </c>
      <c r="AE35" s="12">
        <v>6.5015925535996342</v>
      </c>
      <c r="AF35" s="12">
        <v>6.4148599036170335</v>
      </c>
      <c r="AG35" s="12">
        <v>6.3222794223062158</v>
      </c>
      <c r="AH35" s="12">
        <v>6.1238310007902568</v>
      </c>
      <c r="AI35" s="12">
        <v>5.9358819486802954</v>
      </c>
      <c r="AJ35" s="12">
        <v>5.7581016817296407</v>
      </c>
      <c r="AK35" s="12">
        <v>5.5901138530677184</v>
      </c>
      <c r="AL35" s="12">
        <v>5.3516360025543506</v>
      </c>
      <c r="AM35" s="12">
        <v>5.2064120339078173</v>
      </c>
      <c r="AN35" s="12">
        <v>4.9979477874307054</v>
      </c>
      <c r="AO35" s="12">
        <v>4.8723667260269075</v>
      </c>
      <c r="AP35" s="12"/>
    </row>
    <row r="36" spans="1:42" x14ac:dyDescent="0.2">
      <c r="A36" s="52">
        <v>50000</v>
      </c>
      <c r="B36" s="8">
        <v>0.245</v>
      </c>
      <c r="C36" s="8">
        <v>0.26</v>
      </c>
      <c r="D36" s="8">
        <v>0.27500000000000002</v>
      </c>
      <c r="E36" s="8">
        <v>0.28999999999999998</v>
      </c>
      <c r="F36" s="8">
        <v>0.30499999999999999</v>
      </c>
      <c r="G36" s="8">
        <v>0.315</v>
      </c>
      <c r="H36" s="8">
        <v>0.32500000000000001</v>
      </c>
      <c r="I36" s="8">
        <v>0.33500000000000002</v>
      </c>
      <c r="J36" s="8">
        <v>0.34</v>
      </c>
      <c r="K36" s="8">
        <v>0.35000000000000003</v>
      </c>
      <c r="L36" s="8">
        <v>0.35499999999999998</v>
      </c>
      <c r="M36" s="8">
        <v>0.36499999999999999</v>
      </c>
      <c r="O36" s="52">
        <v>50000</v>
      </c>
      <c r="P36" s="11">
        <v>328998.50640033628</v>
      </c>
      <c r="Q36" s="11">
        <v>325079.6276799817</v>
      </c>
      <c r="R36" s="11">
        <v>320742.99518085172</v>
      </c>
      <c r="S36" s="11">
        <v>316113.97111531073</v>
      </c>
      <c r="T36" s="11">
        <v>311294.74254017137</v>
      </c>
      <c r="U36" s="11">
        <v>301581.09900553111</v>
      </c>
      <c r="V36" s="11">
        <v>292403.60102533328</v>
      </c>
      <c r="W36" s="11">
        <v>283740.62739055842</v>
      </c>
      <c r="X36" s="11">
        <v>271575.55833857897</v>
      </c>
      <c r="Y36" s="11">
        <v>264093.36403880233</v>
      </c>
      <c r="Z36" s="11">
        <v>253467.35207684294</v>
      </c>
      <c r="AA36" s="11">
        <v>247001.9243055307</v>
      </c>
      <c r="AC36" s="52">
        <v>50000</v>
      </c>
      <c r="AD36" s="12">
        <v>6.5799701280067255</v>
      </c>
      <c r="AE36" s="12">
        <v>6.5015925535996342</v>
      </c>
      <c r="AF36" s="12">
        <v>6.4148599036170344</v>
      </c>
      <c r="AG36" s="12">
        <v>6.3222794223062149</v>
      </c>
      <c r="AH36" s="12">
        <v>6.2258948508034271</v>
      </c>
      <c r="AI36" s="12">
        <v>6.0316219801106223</v>
      </c>
      <c r="AJ36" s="12">
        <v>5.8480720205066659</v>
      </c>
      <c r="AK36" s="12">
        <v>5.6748125478111682</v>
      </c>
      <c r="AL36" s="12">
        <v>5.4315111667715792</v>
      </c>
      <c r="AM36" s="12">
        <v>5.2818672807760469</v>
      </c>
      <c r="AN36" s="12">
        <v>5.0693470415368589</v>
      </c>
      <c r="AO36" s="12">
        <v>4.9400384861106144</v>
      </c>
      <c r="AP36" s="12"/>
    </row>
    <row r="37" spans="1:42" x14ac:dyDescent="0.2">
      <c r="A37" s="52">
        <v>51000</v>
      </c>
      <c r="B37" s="8">
        <v>0.25</v>
      </c>
      <c r="C37" s="8">
        <v>0.26500000000000001</v>
      </c>
      <c r="D37" s="8">
        <v>0.28000000000000003</v>
      </c>
      <c r="E37" s="8">
        <v>0.29499999999999998</v>
      </c>
      <c r="F37" s="8">
        <v>0.30499999999999999</v>
      </c>
      <c r="G37" s="8">
        <v>0.32</v>
      </c>
      <c r="H37" s="8">
        <v>0.33</v>
      </c>
      <c r="I37" s="8">
        <v>0.34</v>
      </c>
      <c r="J37" s="8">
        <v>0.34500000000000003</v>
      </c>
      <c r="K37" s="8">
        <v>0.35499999999999998</v>
      </c>
      <c r="L37" s="8">
        <v>0.36</v>
      </c>
      <c r="M37" s="8">
        <v>0.37</v>
      </c>
      <c r="O37" s="52">
        <v>51000</v>
      </c>
      <c r="P37" s="11">
        <v>342427.01686565613</v>
      </c>
      <c r="Q37" s="11">
        <v>337957.78216115019</v>
      </c>
      <c r="R37" s="11">
        <v>333106.17972236819</v>
      </c>
      <c r="S37" s="11">
        <v>327995.49623654142</v>
      </c>
      <c r="T37" s="11">
        <v>317520.63739097479</v>
      </c>
      <c r="U37" s="11">
        <v>312495.46258858842</v>
      </c>
      <c r="V37" s="11">
        <v>302840.16032346827</v>
      </c>
      <c r="W37" s="11">
        <v>293735.07337028557</v>
      </c>
      <c r="X37" s="11">
        <v>281080.70288042922</v>
      </c>
      <c r="Y37" s="11">
        <v>273223.44890985807</v>
      </c>
      <c r="Z37" s="11">
        <v>262178.06107779359</v>
      </c>
      <c r="AA37" s="11">
        <v>255393.22255591038</v>
      </c>
      <c r="AC37" s="52">
        <v>51000</v>
      </c>
      <c r="AD37" s="12">
        <v>6.7142552326599239</v>
      </c>
      <c r="AE37" s="12">
        <v>6.6266231796303954</v>
      </c>
      <c r="AF37" s="12">
        <v>6.5314937200464351</v>
      </c>
      <c r="AG37" s="12">
        <v>6.431284239932185</v>
      </c>
      <c r="AH37" s="12">
        <v>6.2258948508034271</v>
      </c>
      <c r="AI37" s="12">
        <v>6.1273620115409493</v>
      </c>
      <c r="AJ37" s="12">
        <v>5.938042359283692</v>
      </c>
      <c r="AK37" s="12">
        <v>5.7595112425546189</v>
      </c>
      <c r="AL37" s="12">
        <v>5.5113863309888078</v>
      </c>
      <c r="AM37" s="12">
        <v>5.3573225276442757</v>
      </c>
      <c r="AN37" s="12">
        <v>5.1407462956430114</v>
      </c>
      <c r="AO37" s="12">
        <v>5.0077102461943213</v>
      </c>
      <c r="AP37" s="12"/>
    </row>
    <row r="38" spans="1:42" x14ac:dyDescent="0.2">
      <c r="A38" s="52">
        <v>52000</v>
      </c>
      <c r="B38" s="8">
        <v>0.25</v>
      </c>
      <c r="C38" s="8">
        <v>0.26500000000000001</v>
      </c>
      <c r="D38" s="8">
        <v>0.28000000000000003</v>
      </c>
      <c r="E38" s="8">
        <v>0.29499999999999998</v>
      </c>
      <c r="F38" s="8">
        <v>0.31</v>
      </c>
      <c r="G38" s="8">
        <v>0.32500000000000001</v>
      </c>
      <c r="H38" s="8">
        <v>0.33500000000000002</v>
      </c>
      <c r="I38" s="8">
        <v>0.34</v>
      </c>
      <c r="J38" s="8">
        <v>0.35000000000000003</v>
      </c>
      <c r="K38" s="8">
        <v>0.36</v>
      </c>
      <c r="L38" s="8">
        <v>0.36499999999999999</v>
      </c>
      <c r="M38" s="8">
        <v>0.375</v>
      </c>
      <c r="O38" s="52">
        <v>52000</v>
      </c>
      <c r="P38" s="11">
        <v>349141.272098316</v>
      </c>
      <c r="Q38" s="11">
        <v>344584.40534078056</v>
      </c>
      <c r="R38" s="11">
        <v>339637.67344241461</v>
      </c>
      <c r="S38" s="11">
        <v>334426.78047647356</v>
      </c>
      <c r="T38" s="11">
        <v>329053.8524424631</v>
      </c>
      <c r="U38" s="11">
        <v>323601.30623450642</v>
      </c>
      <c r="V38" s="11">
        <v>313456.66029915732</v>
      </c>
      <c r="W38" s="11">
        <v>299494.58461284015</v>
      </c>
      <c r="X38" s="11">
        <v>290745.59775071399</v>
      </c>
      <c r="Y38" s="11">
        <v>282504.44427465025</v>
      </c>
      <c r="Z38" s="11">
        <v>271031.56858695654</v>
      </c>
      <c r="AA38" s="11">
        <v>263919.86432645743</v>
      </c>
      <c r="AC38" s="52">
        <v>52000</v>
      </c>
      <c r="AD38" s="12">
        <v>6.714255232659923</v>
      </c>
      <c r="AE38" s="12">
        <v>6.6266231796303954</v>
      </c>
      <c r="AF38" s="12">
        <v>6.5314937200464351</v>
      </c>
      <c r="AG38" s="12">
        <v>6.4312842399321841</v>
      </c>
      <c r="AH38" s="12">
        <v>6.3279587008165983</v>
      </c>
      <c r="AI38" s="12">
        <v>6.2231020429712771</v>
      </c>
      <c r="AJ38" s="12">
        <v>6.028012698060718</v>
      </c>
      <c r="AK38" s="12">
        <v>5.759511242554618</v>
      </c>
      <c r="AL38" s="12">
        <v>5.5912614952060382</v>
      </c>
      <c r="AM38" s="12">
        <v>5.4327777745125045</v>
      </c>
      <c r="AN38" s="12">
        <v>5.212145549749164</v>
      </c>
      <c r="AO38" s="12">
        <v>5.0753820062780273</v>
      </c>
      <c r="AP38" s="12"/>
    </row>
    <row r="39" spans="1:42" x14ac:dyDescent="0.2">
      <c r="A39" s="52">
        <v>53000</v>
      </c>
      <c r="B39" s="8">
        <v>0.25</v>
      </c>
      <c r="C39" s="8">
        <v>0.26500000000000001</v>
      </c>
      <c r="D39" s="8">
        <v>0.28000000000000003</v>
      </c>
      <c r="E39" s="8">
        <v>0.29499999999999998</v>
      </c>
      <c r="F39" s="8">
        <v>0.31</v>
      </c>
      <c r="G39" s="8">
        <v>0.32500000000000001</v>
      </c>
      <c r="H39" s="8">
        <v>0.34</v>
      </c>
      <c r="I39" s="8">
        <v>0.34500000000000003</v>
      </c>
      <c r="J39" s="8">
        <v>0.35499999999999998</v>
      </c>
      <c r="K39" s="8">
        <v>0.36499999999999999</v>
      </c>
      <c r="L39" s="8">
        <v>0.37</v>
      </c>
      <c r="M39" s="8">
        <v>0.375</v>
      </c>
      <c r="O39" s="52">
        <v>53000</v>
      </c>
      <c r="P39" s="11">
        <v>355855.52733097598</v>
      </c>
      <c r="Q39" s="11">
        <v>351211.028520411</v>
      </c>
      <c r="R39" s="11">
        <v>346169.16716246103</v>
      </c>
      <c r="S39" s="11">
        <v>340858.06471640582</v>
      </c>
      <c r="T39" s="11">
        <v>335381.81114327977</v>
      </c>
      <c r="U39" s="11">
        <v>329824.40827747772</v>
      </c>
      <c r="V39" s="11">
        <v>324253.10095240036</v>
      </c>
      <c r="W39" s="11">
        <v>309743.12667679769</v>
      </c>
      <c r="X39" s="11">
        <v>300570.24294943316</v>
      </c>
      <c r="Y39" s="11">
        <v>291936.35013317893</v>
      </c>
      <c r="Z39" s="11">
        <v>280027.87460433185</v>
      </c>
      <c r="AA39" s="11">
        <v>268995.24633273546</v>
      </c>
      <c r="AC39" s="52">
        <v>53000</v>
      </c>
      <c r="AD39" s="12">
        <v>6.7142552326599239</v>
      </c>
      <c r="AE39" s="12">
        <v>6.6266231796303963</v>
      </c>
      <c r="AF39" s="12">
        <v>6.5314937200464342</v>
      </c>
      <c r="AG39" s="12">
        <v>6.431284239932185</v>
      </c>
      <c r="AH39" s="12">
        <v>6.3279587008165992</v>
      </c>
      <c r="AI39" s="12">
        <v>6.223102042971278</v>
      </c>
      <c r="AJ39" s="12">
        <v>6.1179830368377424</v>
      </c>
      <c r="AK39" s="12">
        <v>5.8442099372980696</v>
      </c>
      <c r="AL39" s="12">
        <v>5.6711366594232668</v>
      </c>
      <c r="AM39" s="12">
        <v>5.5082330213807342</v>
      </c>
      <c r="AN39" s="12">
        <v>5.2835448038553183</v>
      </c>
      <c r="AO39" s="12">
        <v>5.0753820062780273</v>
      </c>
      <c r="AP39" s="12"/>
    </row>
    <row r="40" spans="1:42" x14ac:dyDescent="0.2">
      <c r="A40" s="52">
        <v>54000</v>
      </c>
      <c r="B40" s="8">
        <v>0.25</v>
      </c>
      <c r="C40" s="8">
        <v>0.26500000000000001</v>
      </c>
      <c r="D40" s="8">
        <v>0.28000000000000003</v>
      </c>
      <c r="E40" s="8">
        <v>0.29499999999999998</v>
      </c>
      <c r="F40" s="8">
        <v>0.315</v>
      </c>
      <c r="G40" s="8">
        <v>0.33</v>
      </c>
      <c r="H40" s="8">
        <v>0.34500000000000003</v>
      </c>
      <c r="I40" s="8">
        <v>0.35000000000000003</v>
      </c>
      <c r="J40" s="8">
        <v>0.36</v>
      </c>
      <c r="K40" s="8">
        <v>0.36499999999999999</v>
      </c>
      <c r="L40" s="8">
        <v>0.375</v>
      </c>
      <c r="M40" s="8">
        <v>0.38</v>
      </c>
      <c r="O40" s="52">
        <v>54000</v>
      </c>
      <c r="P40" s="11">
        <v>362569.78256363585</v>
      </c>
      <c r="Q40" s="11">
        <v>357837.65170004137</v>
      </c>
      <c r="R40" s="11">
        <v>352700.66088250751</v>
      </c>
      <c r="S40" s="11">
        <v>347289.34895633796</v>
      </c>
      <c r="T40" s="11">
        <v>347221.2177448076</v>
      </c>
      <c r="U40" s="11">
        <v>341217.47201768664</v>
      </c>
      <c r="V40" s="11">
        <v>335229.48228319746</v>
      </c>
      <c r="W40" s="11">
        <v>320161.06613024208</v>
      </c>
      <c r="X40" s="11">
        <v>310554.63847658678</v>
      </c>
      <c r="Y40" s="11">
        <v>297444.58315455966</v>
      </c>
      <c r="Z40" s="11">
        <v>289166.97912991937</v>
      </c>
      <c r="AA40" s="11">
        <v>277724.9033835337</v>
      </c>
      <c r="AC40" s="52">
        <v>54000</v>
      </c>
      <c r="AD40" s="12">
        <v>6.714255232659923</v>
      </c>
      <c r="AE40" s="12">
        <v>6.6266231796303954</v>
      </c>
      <c r="AF40" s="12">
        <v>6.5314937200464351</v>
      </c>
      <c r="AG40" s="12">
        <v>6.4312842399321841</v>
      </c>
      <c r="AH40" s="12">
        <v>6.4300225508297704</v>
      </c>
      <c r="AI40" s="12">
        <v>6.3188420744016041</v>
      </c>
      <c r="AJ40" s="12">
        <v>6.2079533756147676</v>
      </c>
      <c r="AK40" s="12">
        <v>5.9289086320415203</v>
      </c>
      <c r="AL40" s="12">
        <v>5.7510118236404963</v>
      </c>
      <c r="AM40" s="12">
        <v>5.5082330213807342</v>
      </c>
      <c r="AN40" s="12">
        <v>5.35494405796147</v>
      </c>
      <c r="AO40" s="12">
        <v>5.1430537663617351</v>
      </c>
      <c r="AP40" s="12"/>
    </row>
    <row r="41" spans="1:42" x14ac:dyDescent="0.2">
      <c r="A41" s="52">
        <v>55000</v>
      </c>
      <c r="B41" s="8">
        <v>0.25</v>
      </c>
      <c r="C41" s="8">
        <v>0.26500000000000001</v>
      </c>
      <c r="D41" s="8">
        <v>0.28000000000000003</v>
      </c>
      <c r="E41" s="8">
        <v>0.29499999999999998</v>
      </c>
      <c r="F41" s="8">
        <v>0.315</v>
      </c>
      <c r="G41" s="8">
        <v>0.33</v>
      </c>
      <c r="H41" s="8">
        <v>0.34500000000000003</v>
      </c>
      <c r="I41" s="8">
        <v>0.35499999999999998</v>
      </c>
      <c r="J41" s="8">
        <v>0.36499999999999999</v>
      </c>
      <c r="K41" s="8">
        <v>0.37</v>
      </c>
      <c r="L41" s="8">
        <v>0.38</v>
      </c>
      <c r="M41" s="8">
        <v>0.38500000000000001</v>
      </c>
      <c r="O41" s="52">
        <v>55000</v>
      </c>
      <c r="P41" s="11">
        <v>369284.03779629577</v>
      </c>
      <c r="Q41" s="11">
        <v>364464.27487967175</v>
      </c>
      <c r="R41" s="11">
        <v>359232.15460255393</v>
      </c>
      <c r="S41" s="11">
        <v>353720.63319627015</v>
      </c>
      <c r="T41" s="11">
        <v>353651.24029563734</v>
      </c>
      <c r="U41" s="11">
        <v>347536.31409208826</v>
      </c>
      <c r="V41" s="11">
        <v>341437.43565881223</v>
      </c>
      <c r="W41" s="11">
        <v>330748.4029731733</v>
      </c>
      <c r="X41" s="11">
        <v>320698.78433217487</v>
      </c>
      <c r="Y41" s="11">
        <v>307102.85475369298</v>
      </c>
      <c r="Z41" s="11">
        <v>298448.88216371927</v>
      </c>
      <c r="AA41" s="11">
        <v>286589.90395449928</v>
      </c>
      <c r="AC41" s="52">
        <v>55000</v>
      </c>
      <c r="AD41" s="12">
        <v>6.714255232659923</v>
      </c>
      <c r="AE41" s="12">
        <v>6.6266231796303954</v>
      </c>
      <c r="AF41" s="12">
        <v>6.5314937200464351</v>
      </c>
      <c r="AG41" s="12">
        <v>6.431284239932185</v>
      </c>
      <c r="AH41" s="12">
        <v>6.4300225508297695</v>
      </c>
      <c r="AI41" s="12">
        <v>6.3188420744016049</v>
      </c>
      <c r="AJ41" s="12">
        <v>6.2079533756147676</v>
      </c>
      <c r="AK41" s="12">
        <v>6.0136073267849692</v>
      </c>
      <c r="AL41" s="12">
        <v>5.830886987857725</v>
      </c>
      <c r="AM41" s="12">
        <v>5.583688268248963</v>
      </c>
      <c r="AN41" s="12">
        <v>5.4263433120676234</v>
      </c>
      <c r="AO41" s="12">
        <v>5.210725526445442</v>
      </c>
      <c r="AP41" s="12"/>
    </row>
    <row r="42" spans="1:42" x14ac:dyDescent="0.2">
      <c r="A42" s="52">
        <v>56000</v>
      </c>
      <c r="B42" s="8">
        <v>0.25</v>
      </c>
      <c r="C42" s="8">
        <v>0.26500000000000001</v>
      </c>
      <c r="D42" s="8">
        <v>0.28000000000000003</v>
      </c>
      <c r="E42" s="8">
        <v>0.29499999999999998</v>
      </c>
      <c r="F42" s="8">
        <v>0.315</v>
      </c>
      <c r="G42" s="8">
        <v>0.33</v>
      </c>
      <c r="H42" s="8">
        <v>0.35000000000000003</v>
      </c>
      <c r="I42" s="8">
        <v>0.36</v>
      </c>
      <c r="J42" s="8">
        <v>0.37</v>
      </c>
      <c r="K42" s="8">
        <v>0.375</v>
      </c>
      <c r="L42" s="8">
        <v>0.38500000000000001</v>
      </c>
      <c r="M42" s="8">
        <v>0.39</v>
      </c>
      <c r="O42" s="52">
        <v>56000</v>
      </c>
      <c r="P42" s="11">
        <v>375998.29302895576</v>
      </c>
      <c r="Q42" s="11">
        <v>371090.89805930218</v>
      </c>
      <c r="R42" s="11">
        <v>365763.64832260035</v>
      </c>
      <c r="S42" s="11">
        <v>360151.91743620235</v>
      </c>
      <c r="T42" s="11">
        <v>360081.26284646709</v>
      </c>
      <c r="U42" s="11">
        <v>353855.15616648988</v>
      </c>
      <c r="V42" s="11">
        <v>352683.7280059405</v>
      </c>
      <c r="W42" s="11">
        <v>341505.13720559154</v>
      </c>
      <c r="X42" s="11">
        <v>331002.68051619746</v>
      </c>
      <c r="Y42" s="11">
        <v>316912.03684656281</v>
      </c>
      <c r="Z42" s="11">
        <v>307873.58370573149</v>
      </c>
      <c r="AA42" s="11">
        <v>295590.24804563238</v>
      </c>
      <c r="AC42" s="52">
        <v>56000</v>
      </c>
      <c r="AD42" s="12">
        <v>6.7142552326599239</v>
      </c>
      <c r="AE42" s="12">
        <v>6.6266231796303963</v>
      </c>
      <c r="AF42" s="12">
        <v>6.5314937200464351</v>
      </c>
      <c r="AG42" s="12">
        <v>6.431284239932185</v>
      </c>
      <c r="AH42" s="12">
        <v>6.4300225508297695</v>
      </c>
      <c r="AI42" s="12">
        <v>6.3188420744016049</v>
      </c>
      <c r="AJ42" s="12">
        <v>6.2979237143917945</v>
      </c>
      <c r="AK42" s="12">
        <v>6.0983060215284208</v>
      </c>
      <c r="AL42" s="12">
        <v>5.9107621520749545</v>
      </c>
      <c r="AM42" s="12">
        <v>5.6591435151171927</v>
      </c>
      <c r="AN42" s="12">
        <v>5.4977425661737769</v>
      </c>
      <c r="AO42" s="12">
        <v>5.2783972865291497</v>
      </c>
      <c r="AP42" s="12"/>
    </row>
    <row r="43" spans="1:42" x14ac:dyDescent="0.2">
      <c r="A43" s="52">
        <v>57000</v>
      </c>
      <c r="B43" s="8">
        <v>0.25</v>
      </c>
      <c r="C43" s="8">
        <v>0.26500000000000001</v>
      </c>
      <c r="D43" s="8">
        <v>0.28000000000000003</v>
      </c>
      <c r="E43" s="8">
        <v>0.29499999999999998</v>
      </c>
      <c r="F43" s="8">
        <v>0.315</v>
      </c>
      <c r="G43" s="8">
        <v>0.33</v>
      </c>
      <c r="H43" s="8">
        <v>0.35000000000000003</v>
      </c>
      <c r="I43" s="8">
        <v>0.36499999999999999</v>
      </c>
      <c r="J43" s="8">
        <v>0.37</v>
      </c>
      <c r="K43" s="8">
        <v>0.38</v>
      </c>
      <c r="L43" s="8">
        <v>0.38500000000000001</v>
      </c>
      <c r="M43" s="8">
        <v>0.39500000000000002</v>
      </c>
      <c r="O43" s="52">
        <v>57000</v>
      </c>
      <c r="P43" s="11">
        <v>382712.54826161562</v>
      </c>
      <c r="Q43" s="11">
        <v>377717.52123893256</v>
      </c>
      <c r="R43" s="11">
        <v>372295.14204264682</v>
      </c>
      <c r="S43" s="11">
        <v>366583.20167613454</v>
      </c>
      <c r="T43" s="11">
        <v>366511.28539729689</v>
      </c>
      <c r="U43" s="11">
        <v>360173.99824089144</v>
      </c>
      <c r="V43" s="11">
        <v>358981.65172033227</v>
      </c>
      <c r="W43" s="11">
        <v>352431.26882749662</v>
      </c>
      <c r="X43" s="11">
        <v>336913.44266827236</v>
      </c>
      <c r="Y43" s="11">
        <v>326872.12943316909</v>
      </c>
      <c r="Z43" s="11">
        <v>313371.32627190521</v>
      </c>
      <c r="AA43" s="11">
        <v>304725.93565693282</v>
      </c>
      <c r="AC43" s="52">
        <v>57000</v>
      </c>
      <c r="AD43" s="12">
        <v>6.714255232659923</v>
      </c>
      <c r="AE43" s="12">
        <v>6.6266231796303954</v>
      </c>
      <c r="AF43" s="12">
        <v>6.5314937200464351</v>
      </c>
      <c r="AG43" s="12">
        <v>6.431284239932185</v>
      </c>
      <c r="AH43" s="12">
        <v>6.4300225508297704</v>
      </c>
      <c r="AI43" s="12">
        <v>6.3188420744016041</v>
      </c>
      <c r="AJ43" s="12">
        <v>6.2979237143917945</v>
      </c>
      <c r="AK43" s="12">
        <v>6.1830047162718706</v>
      </c>
      <c r="AL43" s="12">
        <v>5.9107621520749536</v>
      </c>
      <c r="AM43" s="12">
        <v>5.7345987619854224</v>
      </c>
      <c r="AN43" s="12">
        <v>5.497742566173776</v>
      </c>
      <c r="AO43" s="12">
        <v>5.3460690466128566</v>
      </c>
      <c r="AP43" s="12"/>
    </row>
    <row r="44" spans="1:42" x14ac:dyDescent="0.2">
      <c r="A44" s="52">
        <v>58000</v>
      </c>
      <c r="B44" s="8">
        <v>0.25</v>
      </c>
      <c r="C44" s="8">
        <v>0.26500000000000001</v>
      </c>
      <c r="D44" s="8">
        <v>0.28000000000000003</v>
      </c>
      <c r="E44" s="8">
        <v>0.29499999999999998</v>
      </c>
      <c r="F44" s="8">
        <v>0.315</v>
      </c>
      <c r="G44" s="8">
        <v>0.33500000000000002</v>
      </c>
      <c r="H44" s="8">
        <v>0.35000000000000003</v>
      </c>
      <c r="I44" s="8">
        <v>0.36499999999999999</v>
      </c>
      <c r="J44" s="8">
        <v>0.375</v>
      </c>
      <c r="K44" s="8">
        <v>0.38500000000000001</v>
      </c>
      <c r="L44" s="8">
        <v>0.39</v>
      </c>
      <c r="M44" s="8">
        <v>0.4</v>
      </c>
      <c r="O44" s="52">
        <v>58000</v>
      </c>
      <c r="P44" s="11">
        <v>389426.80349427555</v>
      </c>
      <c r="Q44" s="11">
        <v>384344.14441856294</v>
      </c>
      <c r="R44" s="11">
        <v>378826.63576269324</v>
      </c>
      <c r="S44" s="11">
        <v>373014.48591606668</v>
      </c>
      <c r="T44" s="11">
        <v>372941.30794812663</v>
      </c>
      <c r="U44" s="11">
        <v>372045.76213825209</v>
      </c>
      <c r="V44" s="11">
        <v>365279.5754347241</v>
      </c>
      <c r="W44" s="11">
        <v>358614.2735437685</v>
      </c>
      <c r="X44" s="11">
        <v>347456.96434494661</v>
      </c>
      <c r="Y44" s="11">
        <v>336983.13251351175</v>
      </c>
      <c r="Z44" s="11">
        <v>323010.22557623591</v>
      </c>
      <c r="AA44" s="11">
        <v>313996.96678840066</v>
      </c>
      <c r="AC44" s="52">
        <v>58000</v>
      </c>
      <c r="AD44" s="12">
        <v>6.714255232659923</v>
      </c>
      <c r="AE44" s="12">
        <v>6.6266231796303954</v>
      </c>
      <c r="AF44" s="12">
        <v>6.5314937200464351</v>
      </c>
      <c r="AG44" s="12">
        <v>6.4312842399321841</v>
      </c>
      <c r="AH44" s="12">
        <v>6.4300225508297695</v>
      </c>
      <c r="AI44" s="12">
        <v>6.4145821058319328</v>
      </c>
      <c r="AJ44" s="12">
        <v>6.2979237143917945</v>
      </c>
      <c r="AK44" s="12">
        <v>6.1830047162718706</v>
      </c>
      <c r="AL44" s="12">
        <v>5.9906373162921831</v>
      </c>
      <c r="AM44" s="12">
        <v>5.8100540088536512</v>
      </c>
      <c r="AN44" s="12">
        <v>5.5691418202799294</v>
      </c>
      <c r="AO44" s="12">
        <v>5.4137408066965635</v>
      </c>
      <c r="AP44" s="12"/>
    </row>
    <row r="45" spans="1:42" x14ac:dyDescent="0.2">
      <c r="A45" s="52">
        <v>59000</v>
      </c>
      <c r="B45" s="8">
        <v>0.25</v>
      </c>
      <c r="C45" s="8">
        <v>0.26500000000000001</v>
      </c>
      <c r="D45" s="8">
        <v>0.28000000000000003</v>
      </c>
      <c r="E45" s="8">
        <v>0.29499999999999998</v>
      </c>
      <c r="F45" s="8">
        <v>0.315</v>
      </c>
      <c r="G45" s="8">
        <v>0.33500000000000002</v>
      </c>
      <c r="H45" s="8">
        <v>0.35000000000000003</v>
      </c>
      <c r="I45" s="8">
        <v>0.36499999999999999</v>
      </c>
      <c r="J45" s="8">
        <v>0.38</v>
      </c>
      <c r="K45" s="8">
        <v>0.38500000000000001</v>
      </c>
      <c r="L45" s="8">
        <v>0.39500000000000002</v>
      </c>
      <c r="M45" s="8">
        <v>0.4</v>
      </c>
      <c r="O45" s="52">
        <v>59000</v>
      </c>
      <c r="P45" s="11">
        <v>396141.05872693553</v>
      </c>
      <c r="Q45" s="11">
        <v>390970.76759819337</v>
      </c>
      <c r="R45" s="11">
        <v>385358.12948273966</v>
      </c>
      <c r="S45" s="11">
        <v>379445.77015599894</v>
      </c>
      <c r="T45" s="11">
        <v>379371.33049895643</v>
      </c>
      <c r="U45" s="11">
        <v>378460.34424408397</v>
      </c>
      <c r="V45" s="11">
        <v>371577.49914911593</v>
      </c>
      <c r="W45" s="11">
        <v>364797.27826004033</v>
      </c>
      <c r="X45" s="11">
        <v>358160.23635005532</v>
      </c>
      <c r="Y45" s="11">
        <v>342793.18652236543</v>
      </c>
      <c r="Z45" s="11">
        <v>332791.92338877881</v>
      </c>
      <c r="AA45" s="11">
        <v>319410.70759509725</v>
      </c>
      <c r="AC45" s="52">
        <v>59000</v>
      </c>
      <c r="AD45" s="12">
        <v>6.7142552326599239</v>
      </c>
      <c r="AE45" s="12">
        <v>6.6266231796303963</v>
      </c>
      <c r="AF45" s="12">
        <v>6.5314937200464351</v>
      </c>
      <c r="AG45" s="12">
        <v>6.431284239932185</v>
      </c>
      <c r="AH45" s="12">
        <v>6.4300225508297704</v>
      </c>
      <c r="AI45" s="12">
        <v>6.4145821058319319</v>
      </c>
      <c r="AJ45" s="12">
        <v>6.2979237143917954</v>
      </c>
      <c r="AK45" s="12">
        <v>6.1830047162718698</v>
      </c>
      <c r="AL45" s="12">
        <v>6.0705124805094126</v>
      </c>
      <c r="AM45" s="12">
        <v>5.8100540088536512</v>
      </c>
      <c r="AN45" s="12">
        <v>5.640541074386082</v>
      </c>
      <c r="AO45" s="12">
        <v>5.4137408066965635</v>
      </c>
      <c r="AP45" s="12"/>
    </row>
    <row r="46" spans="1:42" x14ac:dyDescent="0.2">
      <c r="A46" s="52">
        <v>60000</v>
      </c>
      <c r="B46" s="8">
        <v>0.25</v>
      </c>
      <c r="C46" s="8">
        <v>0.26500000000000001</v>
      </c>
      <c r="D46" s="8">
        <v>0.28000000000000003</v>
      </c>
      <c r="E46" s="8">
        <v>0.29499999999999998</v>
      </c>
      <c r="F46" s="8">
        <v>0.315</v>
      </c>
      <c r="G46" s="8">
        <v>0.33500000000000002</v>
      </c>
      <c r="H46" s="8">
        <v>0.35000000000000003</v>
      </c>
      <c r="I46" s="8">
        <v>0.36499999999999999</v>
      </c>
      <c r="J46" s="8">
        <v>0.38</v>
      </c>
      <c r="K46" s="8">
        <v>0.39</v>
      </c>
      <c r="L46" s="8">
        <v>0.4</v>
      </c>
      <c r="M46" s="8">
        <v>0.40500000000000003</v>
      </c>
      <c r="O46" s="52">
        <v>60000</v>
      </c>
      <c r="P46" s="11">
        <v>402855.3139595954</v>
      </c>
      <c r="Q46" s="11">
        <v>397597.39077782375</v>
      </c>
      <c r="R46" s="11">
        <v>391889.62320278608</v>
      </c>
      <c r="S46" s="11">
        <v>385877.05439593107</v>
      </c>
      <c r="T46" s="11">
        <v>385801.35304978618</v>
      </c>
      <c r="U46" s="11">
        <v>384874.92634991591</v>
      </c>
      <c r="V46" s="11">
        <v>377875.42286350764</v>
      </c>
      <c r="W46" s="11">
        <v>370980.28297631221</v>
      </c>
      <c r="X46" s="11">
        <v>364230.74883056473</v>
      </c>
      <c r="Y46" s="11">
        <v>353130.55534331285</v>
      </c>
      <c r="Z46" s="11">
        <v>342716.41970953409</v>
      </c>
      <c r="AA46" s="11">
        <v>328884.75400681625</v>
      </c>
      <c r="AC46" s="52">
        <v>60000</v>
      </c>
      <c r="AD46" s="12">
        <v>6.714255232659923</v>
      </c>
      <c r="AE46" s="12">
        <v>6.6266231796303954</v>
      </c>
      <c r="AF46" s="12">
        <v>6.5314937200464351</v>
      </c>
      <c r="AG46" s="12">
        <v>6.431284239932185</v>
      </c>
      <c r="AH46" s="12">
        <v>6.4300225508297695</v>
      </c>
      <c r="AI46" s="12">
        <v>6.4145821058319319</v>
      </c>
      <c r="AJ46" s="12">
        <v>6.2979237143917937</v>
      </c>
      <c r="AK46" s="12">
        <v>6.1830047162718706</v>
      </c>
      <c r="AL46" s="12">
        <v>6.0705124805094117</v>
      </c>
      <c r="AM46" s="12">
        <v>5.8855092557218809</v>
      </c>
      <c r="AN46" s="12">
        <v>5.7119403284922345</v>
      </c>
      <c r="AO46" s="12">
        <v>5.4814125667802704</v>
      </c>
      <c r="AP46" s="12"/>
    </row>
    <row r="47" spans="1:42" x14ac:dyDescent="0.2">
      <c r="A47" s="52">
        <v>61000</v>
      </c>
      <c r="B47" s="8">
        <v>0.25</v>
      </c>
      <c r="C47" s="8">
        <v>0.26500000000000001</v>
      </c>
      <c r="D47" s="8">
        <v>0.28000000000000003</v>
      </c>
      <c r="E47" s="8">
        <v>0.29499999999999998</v>
      </c>
      <c r="F47" s="8">
        <v>0.315</v>
      </c>
      <c r="G47" s="8">
        <v>0.33500000000000002</v>
      </c>
      <c r="H47" s="8">
        <v>0.35000000000000003</v>
      </c>
      <c r="I47" s="8">
        <v>0.36499999999999999</v>
      </c>
      <c r="J47" s="8">
        <v>0.38</v>
      </c>
      <c r="K47" s="8">
        <v>0.39500000000000002</v>
      </c>
      <c r="L47" s="8">
        <v>0.4</v>
      </c>
      <c r="M47" s="8">
        <v>0.41000000000000003</v>
      </c>
      <c r="O47" s="52">
        <v>61000</v>
      </c>
      <c r="P47" s="11">
        <v>409569.56919225532</v>
      </c>
      <c r="Q47" s="11">
        <v>404224.01395745412</v>
      </c>
      <c r="R47" s="11">
        <v>398421.11692283244</v>
      </c>
      <c r="S47" s="11">
        <v>392308.33863586327</v>
      </c>
      <c r="T47" s="11">
        <v>392231.37560061598</v>
      </c>
      <c r="U47" s="11">
        <v>391289.50845574785</v>
      </c>
      <c r="V47" s="11">
        <v>384173.34657789947</v>
      </c>
      <c r="W47" s="11">
        <v>377163.2876925841</v>
      </c>
      <c r="X47" s="11">
        <v>370301.26131107414</v>
      </c>
      <c r="Y47" s="11">
        <v>363618.83465799672</v>
      </c>
      <c r="Z47" s="11">
        <v>348428.36003802629</v>
      </c>
      <c r="AA47" s="11">
        <v>338494.14393870265</v>
      </c>
      <c r="AC47" s="52">
        <v>61000</v>
      </c>
      <c r="AD47" s="12">
        <v>6.714255232659923</v>
      </c>
      <c r="AE47" s="12">
        <v>6.6266231796303954</v>
      </c>
      <c r="AF47" s="12">
        <v>6.5314937200464334</v>
      </c>
      <c r="AG47" s="12">
        <v>6.431284239932185</v>
      </c>
      <c r="AH47" s="12">
        <v>6.4300225508297704</v>
      </c>
      <c r="AI47" s="12">
        <v>6.4145821058319319</v>
      </c>
      <c r="AJ47" s="12">
        <v>6.2979237143917945</v>
      </c>
      <c r="AK47" s="12">
        <v>6.1830047162718706</v>
      </c>
      <c r="AL47" s="12">
        <v>6.0705124805094117</v>
      </c>
      <c r="AM47" s="12">
        <v>5.9609645025901106</v>
      </c>
      <c r="AN47" s="12">
        <v>5.7119403284922345</v>
      </c>
      <c r="AO47" s="12">
        <v>5.5490843268639782</v>
      </c>
      <c r="AP47" s="12"/>
    </row>
    <row r="48" spans="1:42" x14ac:dyDescent="0.2">
      <c r="A48" s="52">
        <v>62000</v>
      </c>
      <c r="B48" s="8">
        <v>0.25</v>
      </c>
      <c r="C48" s="8">
        <v>0.26500000000000001</v>
      </c>
      <c r="D48" s="8">
        <v>0.28000000000000003</v>
      </c>
      <c r="E48" s="8">
        <v>0.29499999999999998</v>
      </c>
      <c r="F48" s="8">
        <v>0.315</v>
      </c>
      <c r="G48" s="8">
        <v>0.33500000000000002</v>
      </c>
      <c r="H48" s="8">
        <v>0.35000000000000003</v>
      </c>
      <c r="I48" s="8">
        <v>0.36499999999999999</v>
      </c>
      <c r="J48" s="8">
        <v>0.38</v>
      </c>
      <c r="K48" s="8">
        <v>0.39500000000000002</v>
      </c>
      <c r="L48" s="8">
        <v>0.40500000000000003</v>
      </c>
      <c r="M48" s="8">
        <v>0.41000000000000003</v>
      </c>
      <c r="O48" s="52">
        <v>62000</v>
      </c>
      <c r="P48" s="11">
        <v>416283.82442491531</v>
      </c>
      <c r="Q48" s="11">
        <v>410850.63713708456</v>
      </c>
      <c r="R48" s="11">
        <v>404952.61064287892</v>
      </c>
      <c r="S48" s="11">
        <v>398739.62287579547</v>
      </c>
      <c r="T48" s="11">
        <v>398661.39815144573</v>
      </c>
      <c r="U48" s="11">
        <v>397704.09056157974</v>
      </c>
      <c r="V48" s="11">
        <v>390471.2702922913</v>
      </c>
      <c r="W48" s="11">
        <v>383346.29240885598</v>
      </c>
      <c r="X48" s="11">
        <v>376371.77379158355</v>
      </c>
      <c r="Y48" s="11">
        <v>369579.79916058679</v>
      </c>
      <c r="Z48" s="11">
        <v>358567.05412110005</v>
      </c>
      <c r="AA48" s="11">
        <v>344043.22826556663</v>
      </c>
      <c r="AC48" s="52">
        <v>62000</v>
      </c>
      <c r="AD48" s="12">
        <v>6.7142552326599247</v>
      </c>
      <c r="AE48" s="12">
        <v>6.6266231796303963</v>
      </c>
      <c r="AF48" s="12">
        <v>6.5314937200464342</v>
      </c>
      <c r="AG48" s="12">
        <v>6.431284239932185</v>
      </c>
      <c r="AH48" s="12">
        <v>6.4300225508297695</v>
      </c>
      <c r="AI48" s="12">
        <v>6.414582105831931</v>
      </c>
      <c r="AJ48" s="12">
        <v>6.2979237143917954</v>
      </c>
      <c r="AK48" s="12">
        <v>6.1830047162718706</v>
      </c>
      <c r="AL48" s="12">
        <v>6.0705124805094117</v>
      </c>
      <c r="AM48" s="12">
        <v>5.9609645025901097</v>
      </c>
      <c r="AN48" s="12">
        <v>5.783339582598388</v>
      </c>
      <c r="AO48" s="12">
        <v>5.5490843268639782</v>
      </c>
      <c r="AP48" s="12"/>
    </row>
    <row r="49" spans="1:42" x14ac:dyDescent="0.2">
      <c r="A49" s="52">
        <v>63000</v>
      </c>
      <c r="B49" s="8">
        <v>0.25</v>
      </c>
      <c r="C49" s="8">
        <v>0.26500000000000001</v>
      </c>
      <c r="D49" s="8">
        <v>0.28000000000000003</v>
      </c>
      <c r="E49" s="8">
        <v>0.29499999999999998</v>
      </c>
      <c r="F49" s="8">
        <v>0.315</v>
      </c>
      <c r="G49" s="8">
        <v>0.33500000000000002</v>
      </c>
      <c r="H49" s="8">
        <v>0.35000000000000003</v>
      </c>
      <c r="I49" s="8">
        <v>0.36499999999999999</v>
      </c>
      <c r="J49" s="8">
        <v>0.38</v>
      </c>
      <c r="K49" s="8">
        <v>0.39500000000000002</v>
      </c>
      <c r="L49" s="8">
        <v>0.41000000000000003</v>
      </c>
      <c r="M49" s="8">
        <v>0.41500000000000004</v>
      </c>
      <c r="O49" s="52">
        <v>63000</v>
      </c>
      <c r="P49" s="11">
        <v>422998.07965757517</v>
      </c>
      <c r="Q49" s="11">
        <v>417477.26031671494</v>
      </c>
      <c r="R49" s="11">
        <v>411484.10436292534</v>
      </c>
      <c r="S49" s="11">
        <v>405170.90711572766</v>
      </c>
      <c r="T49" s="11">
        <v>405091.42070227547</v>
      </c>
      <c r="U49" s="11">
        <v>404118.67266741174</v>
      </c>
      <c r="V49" s="11">
        <v>396769.19400668307</v>
      </c>
      <c r="W49" s="11">
        <v>389529.29712512787</v>
      </c>
      <c r="X49" s="11">
        <v>382442.28627209296</v>
      </c>
      <c r="Y49" s="11">
        <v>375540.76366317691</v>
      </c>
      <c r="Z49" s="11">
        <v>368848.54671238613</v>
      </c>
      <c r="AA49" s="11">
        <v>353855.63347770419</v>
      </c>
      <c r="AC49" s="52">
        <v>63000</v>
      </c>
      <c r="AD49" s="12">
        <v>6.714255232659923</v>
      </c>
      <c r="AE49" s="12">
        <v>6.6266231796303954</v>
      </c>
      <c r="AF49" s="12">
        <v>6.5314937200464342</v>
      </c>
      <c r="AG49" s="12">
        <v>6.431284239932185</v>
      </c>
      <c r="AH49" s="12">
        <v>6.4300225508297695</v>
      </c>
      <c r="AI49" s="12">
        <v>6.4145821058319328</v>
      </c>
      <c r="AJ49" s="12">
        <v>6.2979237143917945</v>
      </c>
      <c r="AK49" s="12">
        <v>6.1830047162718706</v>
      </c>
      <c r="AL49" s="12">
        <v>6.0705124805094117</v>
      </c>
      <c r="AM49" s="12">
        <v>5.9609645025901097</v>
      </c>
      <c r="AN49" s="12">
        <v>5.8547388367045414</v>
      </c>
      <c r="AO49" s="12">
        <v>5.616756086947686</v>
      </c>
      <c r="AP49" s="12"/>
    </row>
    <row r="50" spans="1:42" x14ac:dyDescent="0.2">
      <c r="A50" s="52">
        <v>64000</v>
      </c>
      <c r="B50" s="8">
        <v>0.255</v>
      </c>
      <c r="C50" s="8">
        <v>0.27</v>
      </c>
      <c r="D50" s="8">
        <v>0.28500000000000003</v>
      </c>
      <c r="E50" s="8">
        <v>0.3</v>
      </c>
      <c r="F50" s="8">
        <v>0.315</v>
      </c>
      <c r="G50" s="8">
        <v>0.33500000000000002</v>
      </c>
      <c r="H50" s="8">
        <v>0.35000000000000003</v>
      </c>
      <c r="I50" s="8">
        <v>0.36499999999999999</v>
      </c>
      <c r="J50" s="8">
        <v>0.38</v>
      </c>
      <c r="K50" s="8">
        <v>0.39500000000000002</v>
      </c>
      <c r="L50" s="8">
        <v>0.41000000000000003</v>
      </c>
      <c r="M50" s="8">
        <v>0.42000000000000004</v>
      </c>
      <c r="O50" s="52">
        <v>64000</v>
      </c>
      <c r="P50" s="11">
        <v>438306.58158803981</v>
      </c>
      <c r="Q50" s="11">
        <v>432105.84356231411</v>
      </c>
      <c r="R50" s="11">
        <v>425480.16233445349</v>
      </c>
      <c r="S50" s="11">
        <v>418578.49968372186</v>
      </c>
      <c r="T50" s="11">
        <v>411521.44325310527</v>
      </c>
      <c r="U50" s="11">
        <v>410533.25477324368</v>
      </c>
      <c r="V50" s="11">
        <v>403067.11772107484</v>
      </c>
      <c r="W50" s="11">
        <v>395712.30184139975</v>
      </c>
      <c r="X50" s="11">
        <v>388512.79875260242</v>
      </c>
      <c r="Y50" s="11">
        <v>381501.72816576698</v>
      </c>
      <c r="Z50" s="11">
        <v>374703.28554909065</v>
      </c>
      <c r="AA50" s="11">
        <v>363803.38221000915</v>
      </c>
      <c r="AC50" s="52">
        <v>64000</v>
      </c>
      <c r="AD50" s="12">
        <v>6.8485403373131222</v>
      </c>
      <c r="AE50" s="12">
        <v>6.7516538056611584</v>
      </c>
      <c r="AF50" s="12">
        <v>6.6481275364758359</v>
      </c>
      <c r="AG50" s="12">
        <v>6.5402890575581543</v>
      </c>
      <c r="AH50" s="12">
        <v>6.4300225508297695</v>
      </c>
      <c r="AI50" s="12">
        <v>6.4145821058319328</v>
      </c>
      <c r="AJ50" s="12">
        <v>6.2979237143917945</v>
      </c>
      <c r="AK50" s="12">
        <v>6.1830047162718706</v>
      </c>
      <c r="AL50" s="12">
        <v>6.0705124805094126</v>
      </c>
      <c r="AM50" s="12">
        <v>5.9609645025901088</v>
      </c>
      <c r="AN50" s="12">
        <v>5.8547388367045414</v>
      </c>
      <c r="AO50" s="12">
        <v>5.6844278470313929</v>
      </c>
      <c r="AP50" s="12"/>
    </row>
    <row r="51" spans="1:42" x14ac:dyDescent="0.2">
      <c r="A51" s="52">
        <v>65000</v>
      </c>
      <c r="B51" s="8">
        <v>0.255</v>
      </c>
      <c r="C51" s="8">
        <v>0.27</v>
      </c>
      <c r="D51" s="8">
        <v>0.28500000000000003</v>
      </c>
      <c r="E51" s="8">
        <v>0.3</v>
      </c>
      <c r="F51" s="8">
        <v>0.315</v>
      </c>
      <c r="G51" s="8">
        <v>0.33500000000000002</v>
      </c>
      <c r="H51" s="8">
        <v>0.35000000000000003</v>
      </c>
      <c r="I51" s="8">
        <v>0.36499999999999999</v>
      </c>
      <c r="J51" s="8">
        <v>0.38</v>
      </c>
      <c r="K51" s="8">
        <v>0.39500000000000002</v>
      </c>
      <c r="L51" s="8">
        <v>0.41000000000000003</v>
      </c>
      <c r="M51" s="8">
        <v>0.42000000000000004</v>
      </c>
      <c r="O51" s="52">
        <v>65000</v>
      </c>
      <c r="P51" s="11">
        <v>445155.12192535296</v>
      </c>
      <c r="Q51" s="11">
        <v>438857.4973679753</v>
      </c>
      <c r="R51" s="11">
        <v>432128.28987092932</v>
      </c>
      <c r="S51" s="11">
        <v>425118.78874128003</v>
      </c>
      <c r="T51" s="11">
        <v>417951.46580393502</v>
      </c>
      <c r="U51" s="11">
        <v>416947.83687907556</v>
      </c>
      <c r="V51" s="11">
        <v>409365.04143546667</v>
      </c>
      <c r="W51" s="11">
        <v>401895.30655767157</v>
      </c>
      <c r="X51" s="11">
        <v>394583.31123311183</v>
      </c>
      <c r="Y51" s="11">
        <v>387462.69266835717</v>
      </c>
      <c r="Z51" s="11">
        <v>380558.02438579517</v>
      </c>
      <c r="AA51" s="11">
        <v>369487.81005704054</v>
      </c>
      <c r="AC51" s="52">
        <v>65000</v>
      </c>
      <c r="AD51" s="12">
        <v>6.8485403373131222</v>
      </c>
      <c r="AE51" s="12">
        <v>6.7516538056611584</v>
      </c>
      <c r="AF51" s="12">
        <v>6.6481275364758359</v>
      </c>
      <c r="AG51" s="12">
        <v>6.5402890575581543</v>
      </c>
      <c r="AH51" s="12">
        <v>6.4300225508297695</v>
      </c>
      <c r="AI51" s="12">
        <v>6.4145821058319319</v>
      </c>
      <c r="AJ51" s="12">
        <v>6.2979237143917945</v>
      </c>
      <c r="AK51" s="12">
        <v>6.1830047162718706</v>
      </c>
      <c r="AL51" s="12">
        <v>6.0705124805094126</v>
      </c>
      <c r="AM51" s="12">
        <v>5.9609645025901106</v>
      </c>
      <c r="AN51" s="12">
        <v>5.8547388367045414</v>
      </c>
      <c r="AO51" s="12">
        <v>5.6844278470313929</v>
      </c>
      <c r="AP51" s="12"/>
    </row>
    <row r="52" spans="1:42" x14ac:dyDescent="0.2">
      <c r="A52" s="52">
        <v>66000</v>
      </c>
      <c r="B52" s="8">
        <v>0.255</v>
      </c>
      <c r="C52" s="8">
        <v>0.27</v>
      </c>
      <c r="D52" s="8">
        <v>0.28500000000000003</v>
      </c>
      <c r="E52" s="8">
        <v>0.3</v>
      </c>
      <c r="F52" s="8">
        <v>0.315</v>
      </c>
      <c r="G52" s="8">
        <v>0.33500000000000002</v>
      </c>
      <c r="H52" s="8">
        <v>0.35000000000000003</v>
      </c>
      <c r="I52" s="8">
        <v>0.36499999999999999</v>
      </c>
      <c r="J52" s="8">
        <v>0.38500000000000001</v>
      </c>
      <c r="K52" s="8">
        <v>0.39500000000000002</v>
      </c>
      <c r="L52" s="8">
        <v>0.41000000000000003</v>
      </c>
      <c r="M52" s="8">
        <v>0.42500000000000004</v>
      </c>
      <c r="O52" s="52">
        <v>66000</v>
      </c>
      <c r="P52" s="11">
        <v>452003.66226266604</v>
      </c>
      <c r="Q52" s="11">
        <v>445609.15117363643</v>
      </c>
      <c r="R52" s="11">
        <v>438776.41740740516</v>
      </c>
      <c r="S52" s="11">
        <v>431659.07779883815</v>
      </c>
      <c r="T52" s="11">
        <v>424381.48835476482</v>
      </c>
      <c r="U52" s="11">
        <v>423362.4189849075</v>
      </c>
      <c r="V52" s="11">
        <v>415662.96514985844</v>
      </c>
      <c r="W52" s="11">
        <v>408078.31127394346</v>
      </c>
      <c r="X52" s="11">
        <v>405925.58455195831</v>
      </c>
      <c r="Y52" s="11">
        <v>393423.65717094723</v>
      </c>
      <c r="Z52" s="11">
        <v>386412.76322249975</v>
      </c>
      <c r="AA52" s="11">
        <v>379638.57406959659</v>
      </c>
      <c r="AC52" s="52">
        <v>66000</v>
      </c>
      <c r="AD52" s="12">
        <v>6.8485403373131222</v>
      </c>
      <c r="AE52" s="12">
        <v>6.7516538056611584</v>
      </c>
      <c r="AF52" s="12">
        <v>6.6481275364758359</v>
      </c>
      <c r="AG52" s="12">
        <v>6.5402890575581534</v>
      </c>
      <c r="AH52" s="12">
        <v>6.4300225508297704</v>
      </c>
      <c r="AI52" s="12">
        <v>6.4145821058319319</v>
      </c>
      <c r="AJ52" s="12">
        <v>6.2979237143917945</v>
      </c>
      <c r="AK52" s="12">
        <v>6.1830047162718706</v>
      </c>
      <c r="AL52" s="12">
        <v>6.1503876447266412</v>
      </c>
      <c r="AM52" s="12">
        <v>5.9609645025901097</v>
      </c>
      <c r="AN52" s="12">
        <v>5.8547388367045414</v>
      </c>
      <c r="AO52" s="12">
        <v>5.7520996071150998</v>
      </c>
      <c r="AP52" s="12"/>
    </row>
    <row r="53" spans="1:42" x14ac:dyDescent="0.2">
      <c r="A53" s="52">
        <v>67000</v>
      </c>
      <c r="B53" s="8">
        <v>0.255</v>
      </c>
      <c r="C53" s="8">
        <v>0.27</v>
      </c>
      <c r="D53" s="8">
        <v>0.28500000000000003</v>
      </c>
      <c r="E53" s="8">
        <v>0.3</v>
      </c>
      <c r="F53" s="8">
        <v>0.32</v>
      </c>
      <c r="G53" s="8">
        <v>0.33500000000000002</v>
      </c>
      <c r="H53" s="8">
        <v>0.35000000000000003</v>
      </c>
      <c r="I53" s="8">
        <v>0.36499999999999999</v>
      </c>
      <c r="J53" s="8">
        <v>0.38500000000000001</v>
      </c>
      <c r="K53" s="8">
        <v>0.4</v>
      </c>
      <c r="L53" s="8">
        <v>0.41000000000000003</v>
      </c>
      <c r="M53" s="8">
        <v>0.42500000000000004</v>
      </c>
      <c r="O53" s="52">
        <v>67000</v>
      </c>
      <c r="P53" s="11">
        <v>458852.20259997918</v>
      </c>
      <c r="Q53" s="11">
        <v>452360.80497929762</v>
      </c>
      <c r="R53" s="11">
        <v>445424.54494388099</v>
      </c>
      <c r="S53" s="11">
        <v>438199.36685639631</v>
      </c>
      <c r="T53" s="11">
        <v>437649.78885647707</v>
      </c>
      <c r="U53" s="11">
        <v>429777.00109073945</v>
      </c>
      <c r="V53" s="11">
        <v>421960.88886425027</v>
      </c>
      <c r="W53" s="11">
        <v>414261.31599021534</v>
      </c>
      <c r="X53" s="11">
        <v>412075.97219668498</v>
      </c>
      <c r="Y53" s="11">
        <v>404440.12321370875</v>
      </c>
      <c r="Z53" s="11">
        <v>392267.50205920427</v>
      </c>
      <c r="AA53" s="11">
        <v>385390.67367671168</v>
      </c>
      <c r="AC53" s="52">
        <v>67000</v>
      </c>
      <c r="AD53" s="12">
        <v>6.8485403373131222</v>
      </c>
      <c r="AE53" s="12">
        <v>6.7516538056611584</v>
      </c>
      <c r="AF53" s="12">
        <v>6.6481275364758359</v>
      </c>
      <c r="AG53" s="12">
        <v>6.5402890575581543</v>
      </c>
      <c r="AH53" s="12">
        <v>6.5320864008429416</v>
      </c>
      <c r="AI53" s="12">
        <v>6.4145821058319319</v>
      </c>
      <c r="AJ53" s="12">
        <v>6.2979237143917954</v>
      </c>
      <c r="AK53" s="12">
        <v>6.1830047162718706</v>
      </c>
      <c r="AL53" s="12">
        <v>6.1503876447266412</v>
      </c>
      <c r="AM53" s="12">
        <v>6.0364197494583394</v>
      </c>
      <c r="AN53" s="12">
        <v>5.8547388367045414</v>
      </c>
      <c r="AO53" s="12">
        <v>5.7520996071150998</v>
      </c>
      <c r="AP53" s="12"/>
    </row>
    <row r="54" spans="1:42" x14ac:dyDescent="0.2">
      <c r="A54" s="52">
        <v>68000</v>
      </c>
      <c r="B54" s="8">
        <v>0.26</v>
      </c>
      <c r="C54" s="8">
        <v>0.27500000000000002</v>
      </c>
      <c r="D54" s="8">
        <v>0.29000000000000004</v>
      </c>
      <c r="E54" s="8">
        <v>0.30499999999999999</v>
      </c>
      <c r="F54" s="8">
        <v>0.32</v>
      </c>
      <c r="G54" s="8">
        <v>0.33500000000000002</v>
      </c>
      <c r="H54" s="8">
        <v>0.35000000000000003</v>
      </c>
      <c r="I54" s="8">
        <v>0.36499999999999999</v>
      </c>
      <c r="J54" s="8">
        <v>0.38500000000000001</v>
      </c>
      <c r="K54" s="8">
        <v>0.4</v>
      </c>
      <c r="L54" s="8">
        <v>0.41000000000000003</v>
      </c>
      <c r="M54" s="8">
        <v>0.42999999999999994</v>
      </c>
      <c r="O54" s="52">
        <v>68000</v>
      </c>
      <c r="P54" s="11">
        <v>474832.13005370978</v>
      </c>
      <c r="Q54" s="11">
        <v>467614.54135505058</v>
      </c>
      <c r="R54" s="11">
        <v>460003.77199755609</v>
      </c>
      <c r="S54" s="11">
        <v>452151.98351252038</v>
      </c>
      <c r="T54" s="11">
        <v>444181.87525731995</v>
      </c>
      <c r="U54" s="11">
        <v>436191.58319657133</v>
      </c>
      <c r="V54" s="11">
        <v>428258.81257864204</v>
      </c>
      <c r="W54" s="11">
        <v>420444.32070648723</v>
      </c>
      <c r="X54" s="11">
        <v>418226.35984141158</v>
      </c>
      <c r="Y54" s="11">
        <v>410476.54296316701</v>
      </c>
      <c r="Z54" s="11">
        <v>398122.24089590879</v>
      </c>
      <c r="AA54" s="11">
        <v>395744.45296951878</v>
      </c>
      <c r="AC54" s="52">
        <v>68000</v>
      </c>
      <c r="AD54" s="12">
        <v>6.9828254419663205</v>
      </c>
      <c r="AE54" s="12">
        <v>6.8766844316919205</v>
      </c>
      <c r="AF54" s="12">
        <v>6.7647613529052366</v>
      </c>
      <c r="AG54" s="12">
        <v>6.6492938751841235</v>
      </c>
      <c r="AH54" s="12">
        <v>6.5320864008429407</v>
      </c>
      <c r="AI54" s="12">
        <v>6.414582105831931</v>
      </c>
      <c r="AJ54" s="12">
        <v>6.2979237143917945</v>
      </c>
      <c r="AK54" s="12">
        <v>6.1830047162718706</v>
      </c>
      <c r="AL54" s="12">
        <v>6.1503876447266412</v>
      </c>
      <c r="AM54" s="12">
        <v>6.0364197494583385</v>
      </c>
      <c r="AN54" s="12">
        <v>5.8547388367045414</v>
      </c>
      <c r="AO54" s="12">
        <v>5.8197713671988058</v>
      </c>
      <c r="AP54" s="12"/>
    </row>
    <row r="55" spans="1:42" x14ac:dyDescent="0.2">
      <c r="A55" s="52">
        <v>69000</v>
      </c>
      <c r="B55" s="8">
        <v>0.26</v>
      </c>
      <c r="C55" s="8">
        <v>0.27500000000000002</v>
      </c>
      <c r="D55" s="8">
        <v>0.29000000000000004</v>
      </c>
      <c r="E55" s="8">
        <v>0.30499999999999999</v>
      </c>
      <c r="F55" s="8">
        <v>0.32</v>
      </c>
      <c r="G55" s="8">
        <v>0.33500000000000002</v>
      </c>
      <c r="H55" s="8">
        <v>0.35000000000000003</v>
      </c>
      <c r="I55" s="8">
        <v>0.36499999999999999</v>
      </c>
      <c r="J55" s="8">
        <v>0.38500000000000001</v>
      </c>
      <c r="K55" s="8">
        <v>0.4</v>
      </c>
      <c r="L55" s="8">
        <v>0.41000000000000003</v>
      </c>
      <c r="M55" s="8">
        <v>0.42999999999999994</v>
      </c>
      <c r="O55" s="52">
        <v>69000</v>
      </c>
      <c r="P55" s="11">
        <v>481814.95549567614</v>
      </c>
      <c r="Q55" s="11">
        <v>474491.22578674252</v>
      </c>
      <c r="R55" s="11">
        <v>466768.53335046134</v>
      </c>
      <c r="S55" s="11">
        <v>458801.27738770453</v>
      </c>
      <c r="T55" s="11">
        <v>450713.96165816294</v>
      </c>
      <c r="U55" s="11">
        <v>442606.16530240333</v>
      </c>
      <c r="V55" s="11">
        <v>434556.73629303381</v>
      </c>
      <c r="W55" s="11">
        <v>426627.32542275905</v>
      </c>
      <c r="X55" s="11">
        <v>424376.74748613825</v>
      </c>
      <c r="Y55" s="11">
        <v>416512.96271262539</v>
      </c>
      <c r="Z55" s="11">
        <v>403976.97973261337</v>
      </c>
      <c r="AA55" s="11">
        <v>401564.22433671751</v>
      </c>
      <c r="AC55" s="52">
        <v>69000</v>
      </c>
      <c r="AD55" s="12">
        <v>6.9828254419663205</v>
      </c>
      <c r="AE55" s="12">
        <v>6.8766844316919205</v>
      </c>
      <c r="AF55" s="12">
        <v>6.7647613529052366</v>
      </c>
      <c r="AG55" s="12">
        <v>6.6492938751841235</v>
      </c>
      <c r="AH55" s="12">
        <v>6.5320864008429416</v>
      </c>
      <c r="AI55" s="12">
        <v>6.4145821058319319</v>
      </c>
      <c r="AJ55" s="12">
        <v>6.2979237143917945</v>
      </c>
      <c r="AK55" s="12">
        <v>6.1830047162718706</v>
      </c>
      <c r="AL55" s="12">
        <v>6.1503876447266412</v>
      </c>
      <c r="AM55" s="12">
        <v>6.0364197494583394</v>
      </c>
      <c r="AN55" s="12">
        <v>5.8547388367045414</v>
      </c>
      <c r="AO55" s="12">
        <v>5.8197713671988041</v>
      </c>
      <c r="AP55" s="12"/>
    </row>
    <row r="56" spans="1:42" x14ac:dyDescent="0.2">
      <c r="A56" s="52">
        <v>70000</v>
      </c>
      <c r="B56" s="8">
        <v>0.26</v>
      </c>
      <c r="C56" s="8">
        <v>0.27500000000000002</v>
      </c>
      <c r="D56" s="8">
        <v>0.29000000000000004</v>
      </c>
      <c r="E56" s="8">
        <v>0.30499999999999999</v>
      </c>
      <c r="F56" s="8">
        <v>0.32</v>
      </c>
      <c r="G56" s="8">
        <v>0.33500000000000002</v>
      </c>
      <c r="H56" s="8">
        <v>0.35499999999999998</v>
      </c>
      <c r="I56" s="8">
        <v>0.37</v>
      </c>
      <c r="J56" s="8">
        <v>0.38500000000000001</v>
      </c>
      <c r="K56" s="8">
        <v>0.4</v>
      </c>
      <c r="L56" s="8">
        <v>0.41000000000000003</v>
      </c>
      <c r="M56" s="8">
        <v>0.42999999999999994</v>
      </c>
      <c r="O56" s="52">
        <v>70000</v>
      </c>
      <c r="P56" s="11">
        <v>488797.78093764244</v>
      </c>
      <c r="Q56" s="11">
        <v>481367.91021843447</v>
      </c>
      <c r="R56" s="11">
        <v>473533.29470336658</v>
      </c>
      <c r="S56" s="11">
        <v>465450.57126288867</v>
      </c>
      <c r="T56" s="11">
        <v>457246.04805900587</v>
      </c>
      <c r="U56" s="11">
        <v>449020.74740823527</v>
      </c>
      <c r="V56" s="11">
        <v>447152.58372181741</v>
      </c>
      <c r="W56" s="11">
        <v>438739.23877107247</v>
      </c>
      <c r="X56" s="11">
        <v>430527.13513086492</v>
      </c>
      <c r="Y56" s="11">
        <v>422549.38246208377</v>
      </c>
      <c r="Z56" s="11">
        <v>409831.71856931789</v>
      </c>
      <c r="AA56" s="11">
        <v>407383.99570391636</v>
      </c>
      <c r="AC56" s="52">
        <v>70000</v>
      </c>
      <c r="AD56" s="12">
        <v>6.9828254419663205</v>
      </c>
      <c r="AE56" s="12">
        <v>6.8766844316919213</v>
      </c>
      <c r="AF56" s="12">
        <v>6.7647613529052366</v>
      </c>
      <c r="AG56" s="12">
        <v>6.6492938751841235</v>
      </c>
      <c r="AH56" s="12">
        <v>6.5320864008429407</v>
      </c>
      <c r="AI56" s="12">
        <v>6.4145821058319328</v>
      </c>
      <c r="AJ56" s="12">
        <v>6.3878940531688198</v>
      </c>
      <c r="AK56" s="12">
        <v>6.2677034110153214</v>
      </c>
      <c r="AL56" s="12">
        <v>6.1503876447266412</v>
      </c>
      <c r="AM56" s="12">
        <v>6.0364197494583394</v>
      </c>
      <c r="AN56" s="12">
        <v>5.8547388367045414</v>
      </c>
      <c r="AO56" s="12">
        <v>5.8197713671988049</v>
      </c>
      <c r="AP56" s="12"/>
    </row>
    <row r="57" spans="1:42" x14ac:dyDescent="0.2">
      <c r="A57" s="52">
        <v>71000</v>
      </c>
      <c r="B57" s="8">
        <v>0.26500000000000001</v>
      </c>
      <c r="C57" s="8">
        <v>0.28000000000000003</v>
      </c>
      <c r="D57" s="8">
        <v>0.29499999999999998</v>
      </c>
      <c r="E57" s="8">
        <v>0.31</v>
      </c>
      <c r="F57" s="8">
        <v>0.32500000000000001</v>
      </c>
      <c r="G57" s="8">
        <v>0.34</v>
      </c>
      <c r="H57" s="8">
        <v>0.35499999999999998</v>
      </c>
      <c r="I57" s="8">
        <v>0.37</v>
      </c>
      <c r="J57" s="8">
        <v>0.38500000000000001</v>
      </c>
      <c r="K57" s="8">
        <v>0.4</v>
      </c>
      <c r="L57" s="8">
        <v>0.41000000000000003</v>
      </c>
      <c r="M57" s="8">
        <v>0.42999999999999994</v>
      </c>
      <c r="O57" s="52">
        <v>71000</v>
      </c>
      <c r="P57" s="11">
        <v>505314.84880998585</v>
      </c>
      <c r="Q57" s="11">
        <v>497121.76909831056</v>
      </c>
      <c r="R57" s="11">
        <v>488579.05702275917</v>
      </c>
      <c r="S57" s="11">
        <v>479839.20718951657</v>
      </c>
      <c r="T57" s="11">
        <v>471024.66781078395</v>
      </c>
      <c r="U57" s="11">
        <v>462232.87174562045</v>
      </c>
      <c r="V57" s="11">
        <v>453540.47777498612</v>
      </c>
      <c r="W57" s="11">
        <v>445006.94218208775</v>
      </c>
      <c r="X57" s="11">
        <v>436677.52277559153</v>
      </c>
      <c r="Y57" s="11">
        <v>428585.80221154203</v>
      </c>
      <c r="Z57" s="11">
        <v>415686.45740602241</v>
      </c>
      <c r="AA57" s="11">
        <v>413203.7670711152</v>
      </c>
      <c r="AC57" s="52">
        <v>71000</v>
      </c>
      <c r="AD57" s="12">
        <v>7.1171105466195188</v>
      </c>
      <c r="AE57" s="12">
        <v>7.0017150577226843</v>
      </c>
      <c r="AF57" s="12">
        <v>6.8813951693346365</v>
      </c>
      <c r="AG57" s="12">
        <v>6.7582986928100928</v>
      </c>
      <c r="AH57" s="12">
        <v>6.6341502508561119</v>
      </c>
      <c r="AI57" s="12">
        <v>6.5103221372622597</v>
      </c>
      <c r="AJ57" s="12">
        <v>6.3878940531688189</v>
      </c>
      <c r="AK57" s="12">
        <v>6.2677034110153205</v>
      </c>
      <c r="AL57" s="12">
        <v>6.1503876447266412</v>
      </c>
      <c r="AM57" s="12">
        <v>6.0364197494583385</v>
      </c>
      <c r="AN57" s="12">
        <v>5.8547388367045414</v>
      </c>
      <c r="AO57" s="12">
        <v>5.8197713671988058</v>
      </c>
      <c r="AP57" s="12"/>
    </row>
    <row r="58" spans="1:42" x14ac:dyDescent="0.2">
      <c r="A58" s="52">
        <v>72000</v>
      </c>
      <c r="B58" s="8">
        <v>0.26500000000000001</v>
      </c>
      <c r="C58" s="8">
        <v>0.28000000000000003</v>
      </c>
      <c r="D58" s="8">
        <v>0.29499999999999998</v>
      </c>
      <c r="E58" s="8">
        <v>0.31</v>
      </c>
      <c r="F58" s="8">
        <v>0.32500000000000001</v>
      </c>
      <c r="G58" s="8">
        <v>0.34</v>
      </c>
      <c r="H58" s="8">
        <v>0.35499999999999998</v>
      </c>
      <c r="I58" s="8">
        <v>0.37</v>
      </c>
      <c r="J58" s="8">
        <v>0.38500000000000001</v>
      </c>
      <c r="K58" s="8">
        <v>0.4</v>
      </c>
      <c r="L58" s="8">
        <v>0.41500000000000004</v>
      </c>
      <c r="M58" s="8">
        <v>0.42999999999999994</v>
      </c>
      <c r="O58" s="52">
        <v>72000</v>
      </c>
      <c r="P58" s="11">
        <v>512431.95935660537</v>
      </c>
      <c r="Q58" s="11">
        <v>504123.4841560332</v>
      </c>
      <c r="R58" s="11">
        <v>495460.45219209377</v>
      </c>
      <c r="S58" s="11">
        <v>486597.50588232669</v>
      </c>
      <c r="T58" s="11">
        <v>477658.81806164002</v>
      </c>
      <c r="U58" s="11">
        <v>468743.19388288265</v>
      </c>
      <c r="V58" s="11">
        <v>459928.37182815501</v>
      </c>
      <c r="W58" s="11">
        <v>451274.64559310308</v>
      </c>
      <c r="X58" s="11">
        <v>442827.91042031819</v>
      </c>
      <c r="Y58" s="11">
        <v>434622.22196100041</v>
      </c>
      <c r="Z58" s="11">
        <v>426681.94253837003</v>
      </c>
      <c r="AA58" s="11">
        <v>419023.53843831393</v>
      </c>
      <c r="AC58" s="52">
        <v>72000</v>
      </c>
      <c r="AD58" s="12">
        <v>7.1171105466195188</v>
      </c>
      <c r="AE58" s="12">
        <v>7.0017150577226834</v>
      </c>
      <c r="AF58" s="12">
        <v>6.8813951693346356</v>
      </c>
      <c r="AG58" s="12">
        <v>6.7582986928100928</v>
      </c>
      <c r="AH58" s="12">
        <v>6.634150250856111</v>
      </c>
      <c r="AI58" s="12">
        <v>6.5103221372622588</v>
      </c>
      <c r="AJ58" s="12">
        <v>6.3878940531688198</v>
      </c>
      <c r="AK58" s="12">
        <v>6.2677034110153205</v>
      </c>
      <c r="AL58" s="12">
        <v>6.1503876447266412</v>
      </c>
      <c r="AM58" s="12">
        <v>6.0364197494583394</v>
      </c>
      <c r="AN58" s="12">
        <v>5.9261380908106949</v>
      </c>
      <c r="AO58" s="12">
        <v>5.8197713671988049</v>
      </c>
      <c r="AP58" s="12"/>
    </row>
    <row r="59" spans="1:42" x14ac:dyDescent="0.2">
      <c r="A59" s="52">
        <v>73000</v>
      </c>
      <c r="B59" s="8">
        <v>0.26500000000000001</v>
      </c>
      <c r="C59" s="8">
        <v>0.28000000000000003</v>
      </c>
      <c r="D59" s="8">
        <v>0.29499999999999998</v>
      </c>
      <c r="E59" s="8">
        <v>0.31</v>
      </c>
      <c r="F59" s="8">
        <v>0.32500000000000001</v>
      </c>
      <c r="G59" s="8">
        <v>0.34</v>
      </c>
      <c r="H59" s="8">
        <v>0.35499999999999998</v>
      </c>
      <c r="I59" s="8">
        <v>0.37</v>
      </c>
      <c r="J59" s="8">
        <v>0.38500000000000001</v>
      </c>
      <c r="K59" s="8">
        <v>0.4</v>
      </c>
      <c r="L59" s="8">
        <v>0.41500000000000004</v>
      </c>
      <c r="M59" s="8">
        <v>0.42999999999999994</v>
      </c>
      <c r="O59" s="52">
        <v>73000</v>
      </c>
      <c r="P59" s="11">
        <v>519549.06990322488</v>
      </c>
      <c r="Q59" s="11">
        <v>511125.19921375596</v>
      </c>
      <c r="R59" s="11">
        <v>502341.84736142843</v>
      </c>
      <c r="S59" s="11">
        <v>493355.80457513675</v>
      </c>
      <c r="T59" s="11">
        <v>484292.96831249614</v>
      </c>
      <c r="U59" s="11">
        <v>475253.51602014498</v>
      </c>
      <c r="V59" s="11">
        <v>466316.26588132384</v>
      </c>
      <c r="W59" s="11">
        <v>457542.34900411847</v>
      </c>
      <c r="X59" s="11">
        <v>448978.29806504486</v>
      </c>
      <c r="Y59" s="11">
        <v>440658.64171045879</v>
      </c>
      <c r="Z59" s="11">
        <v>432608.08062918065</v>
      </c>
      <c r="AA59" s="11">
        <v>424843.30980551278</v>
      </c>
      <c r="AC59" s="52">
        <v>73000</v>
      </c>
      <c r="AD59" s="12">
        <v>7.1171105466195188</v>
      </c>
      <c r="AE59" s="12">
        <v>7.0017150577226843</v>
      </c>
      <c r="AF59" s="12">
        <v>6.8813951693346365</v>
      </c>
      <c r="AG59" s="12">
        <v>6.7582986928100928</v>
      </c>
      <c r="AH59" s="12">
        <v>6.6341502508561119</v>
      </c>
      <c r="AI59" s="12">
        <v>6.5103221372622597</v>
      </c>
      <c r="AJ59" s="12">
        <v>6.3878940531688198</v>
      </c>
      <c r="AK59" s="12">
        <v>6.2677034110153214</v>
      </c>
      <c r="AL59" s="12">
        <v>6.1503876447266421</v>
      </c>
      <c r="AM59" s="12">
        <v>6.0364197494583394</v>
      </c>
      <c r="AN59" s="12">
        <v>5.926138090810694</v>
      </c>
      <c r="AO59" s="12">
        <v>5.8197713671988049</v>
      </c>
      <c r="AP59" s="12"/>
    </row>
    <row r="60" spans="1:42" x14ac:dyDescent="0.2">
      <c r="A60" s="52">
        <v>74000</v>
      </c>
      <c r="B60" s="8">
        <v>0.26500000000000001</v>
      </c>
      <c r="C60" s="8">
        <v>0.28000000000000003</v>
      </c>
      <c r="D60" s="8">
        <v>0.3</v>
      </c>
      <c r="E60" s="8">
        <v>0.315</v>
      </c>
      <c r="F60" s="8">
        <v>0.33</v>
      </c>
      <c r="G60" s="8">
        <v>0.34500000000000003</v>
      </c>
      <c r="H60" s="8">
        <v>0.35499999999999998</v>
      </c>
      <c r="I60" s="8">
        <v>0.37</v>
      </c>
      <c r="J60" s="8">
        <v>0.38500000000000001</v>
      </c>
      <c r="K60" s="8">
        <v>0.4</v>
      </c>
      <c r="L60" s="8">
        <v>0.41500000000000004</v>
      </c>
      <c r="M60" s="8">
        <v>0.42999999999999994</v>
      </c>
      <c r="O60" s="52">
        <v>74000</v>
      </c>
      <c r="P60" s="11">
        <v>526666.18044984445</v>
      </c>
      <c r="Q60" s="11">
        <v>518126.9142714786</v>
      </c>
      <c r="R60" s="11">
        <v>517854.14494653873</v>
      </c>
      <c r="S60" s="11">
        <v>508180.45977226854</v>
      </c>
      <c r="T60" s="11">
        <v>498479.84346432693</v>
      </c>
      <c r="U60" s="11">
        <v>488848.6004832515</v>
      </c>
      <c r="V60" s="11">
        <v>472704.15993449261</v>
      </c>
      <c r="W60" s="11">
        <v>463810.05241513369</v>
      </c>
      <c r="X60" s="11">
        <v>455128.68570977141</v>
      </c>
      <c r="Y60" s="11">
        <v>446695.06145991705</v>
      </c>
      <c r="Z60" s="11">
        <v>438534.21871999139</v>
      </c>
      <c r="AA60" s="11">
        <v>430663.08117271157</v>
      </c>
      <c r="AC60" s="52">
        <v>74000</v>
      </c>
      <c r="AD60" s="12">
        <v>7.1171105466195197</v>
      </c>
      <c r="AE60" s="12">
        <v>7.0017150577226834</v>
      </c>
      <c r="AF60" s="12">
        <v>6.9980289857640372</v>
      </c>
      <c r="AG60" s="12">
        <v>6.8673035104360611</v>
      </c>
      <c r="AH60" s="12">
        <v>6.7362141008692831</v>
      </c>
      <c r="AI60" s="12">
        <v>6.6060621686925876</v>
      </c>
      <c r="AJ60" s="12">
        <v>6.3878940531688189</v>
      </c>
      <c r="AK60" s="12">
        <v>6.2677034110153205</v>
      </c>
      <c r="AL60" s="12">
        <v>6.1503876447266403</v>
      </c>
      <c r="AM60" s="12">
        <v>6.0364197494583385</v>
      </c>
      <c r="AN60" s="12">
        <v>5.9261380908106949</v>
      </c>
      <c r="AO60" s="12">
        <v>5.8197713671988049</v>
      </c>
      <c r="AP60" s="12"/>
    </row>
    <row r="61" spans="1:42" x14ac:dyDescent="0.2">
      <c r="A61" s="52">
        <v>75000</v>
      </c>
      <c r="B61" s="8">
        <v>0.27</v>
      </c>
      <c r="C61" s="8">
        <v>0.28500000000000003</v>
      </c>
      <c r="D61" s="8">
        <v>0.3</v>
      </c>
      <c r="E61" s="8">
        <v>0.315</v>
      </c>
      <c r="F61" s="8">
        <v>0.33</v>
      </c>
      <c r="G61" s="8">
        <v>0.34500000000000003</v>
      </c>
      <c r="H61" s="8">
        <v>0.36</v>
      </c>
      <c r="I61" s="8">
        <v>0.375</v>
      </c>
      <c r="J61" s="8">
        <v>0.39</v>
      </c>
      <c r="K61" s="8">
        <v>0.4</v>
      </c>
      <c r="L61" s="8">
        <v>0.41500000000000004</v>
      </c>
      <c r="M61" s="8">
        <v>0.42999999999999994</v>
      </c>
      <c r="O61" s="52">
        <v>75000</v>
      </c>
      <c r="P61" s="11">
        <v>543854.67384545377</v>
      </c>
      <c r="Q61" s="11">
        <v>534505.92628150841</v>
      </c>
      <c r="R61" s="11">
        <v>524852.17393230274</v>
      </c>
      <c r="S61" s="11">
        <v>515047.76328270463</v>
      </c>
      <c r="T61" s="11">
        <v>505216.05756519618</v>
      </c>
      <c r="U61" s="11">
        <v>495454.66265194409</v>
      </c>
      <c r="V61" s="11">
        <v>485839.82939593837</v>
      </c>
      <c r="W61" s="11">
        <v>476430.1579319078</v>
      </c>
      <c r="X61" s="11">
        <v>467269.71067079029</v>
      </c>
      <c r="Y61" s="11">
        <v>452731.48120937543</v>
      </c>
      <c r="Z61" s="11">
        <v>444460.35681080213</v>
      </c>
      <c r="AA61" s="11">
        <v>436482.85253991035</v>
      </c>
      <c r="AC61" s="52">
        <v>75000</v>
      </c>
      <c r="AD61" s="12">
        <v>7.2513956512727171</v>
      </c>
      <c r="AE61" s="12">
        <v>7.1267456837534455</v>
      </c>
      <c r="AF61" s="12">
        <v>6.9980289857640363</v>
      </c>
      <c r="AG61" s="12">
        <v>6.867303510436062</v>
      </c>
      <c r="AH61" s="12">
        <v>6.7362141008692822</v>
      </c>
      <c r="AI61" s="12">
        <v>6.6060621686925876</v>
      </c>
      <c r="AJ61" s="12">
        <v>6.477864391945845</v>
      </c>
      <c r="AK61" s="12">
        <v>6.3524021057587703</v>
      </c>
      <c r="AL61" s="12">
        <v>6.2302628089438707</v>
      </c>
      <c r="AM61" s="12">
        <v>6.0364197494583394</v>
      </c>
      <c r="AN61" s="12">
        <v>5.9261380908106949</v>
      </c>
      <c r="AO61" s="12">
        <v>5.8197713671988049</v>
      </c>
      <c r="AP61" s="12"/>
    </row>
    <row r="62" spans="1:42" x14ac:dyDescent="0.2">
      <c r="A62" s="52">
        <v>76000</v>
      </c>
      <c r="B62" s="8">
        <v>0.27</v>
      </c>
      <c r="C62" s="8">
        <v>0.28500000000000003</v>
      </c>
      <c r="D62" s="8">
        <v>0.3</v>
      </c>
      <c r="E62" s="8">
        <v>0.315</v>
      </c>
      <c r="F62" s="8">
        <v>0.33</v>
      </c>
      <c r="G62" s="8">
        <v>0.34500000000000003</v>
      </c>
      <c r="H62" s="8">
        <v>0.36</v>
      </c>
      <c r="I62" s="8">
        <v>0.375</v>
      </c>
      <c r="J62" s="8">
        <v>0.39</v>
      </c>
      <c r="K62" s="8">
        <v>0.40500000000000003</v>
      </c>
      <c r="L62" s="8">
        <v>0.41500000000000004</v>
      </c>
      <c r="M62" s="8">
        <v>0.42999999999999994</v>
      </c>
      <c r="O62" s="52">
        <v>76000</v>
      </c>
      <c r="P62" s="11">
        <v>551106.0694967265</v>
      </c>
      <c r="Q62" s="11">
        <v>541632.67196526192</v>
      </c>
      <c r="R62" s="11">
        <v>531850.20291806676</v>
      </c>
      <c r="S62" s="11">
        <v>521915.06679314066</v>
      </c>
      <c r="T62" s="11">
        <v>511952.2716660655</v>
      </c>
      <c r="U62" s="11">
        <v>502060.72482063668</v>
      </c>
      <c r="V62" s="11">
        <v>492317.6937878842</v>
      </c>
      <c r="W62" s="11">
        <v>482782.56003766658</v>
      </c>
      <c r="X62" s="11">
        <v>473499.97347973415</v>
      </c>
      <c r="Y62" s="11">
        <v>464502.49972081929</v>
      </c>
      <c r="Z62" s="11">
        <v>450386.49490161275</v>
      </c>
      <c r="AA62" s="11">
        <v>442302.6239071092</v>
      </c>
      <c r="AC62" s="52">
        <v>76000</v>
      </c>
      <c r="AD62" s="12">
        <v>7.2513956512727171</v>
      </c>
      <c r="AE62" s="12">
        <v>7.1267456837534464</v>
      </c>
      <c r="AF62" s="12">
        <v>6.9980289857640363</v>
      </c>
      <c r="AG62" s="12">
        <v>6.8673035104360611</v>
      </c>
      <c r="AH62" s="12">
        <v>6.7362141008692831</v>
      </c>
      <c r="AI62" s="12">
        <v>6.6060621686925876</v>
      </c>
      <c r="AJ62" s="12">
        <v>6.477864391945845</v>
      </c>
      <c r="AK62" s="12">
        <v>6.3524021057587712</v>
      </c>
      <c r="AL62" s="12">
        <v>6.2302628089438707</v>
      </c>
      <c r="AM62" s="12">
        <v>6.1118749963265699</v>
      </c>
      <c r="AN62" s="12">
        <v>5.926138090810694</v>
      </c>
      <c r="AO62" s="12">
        <v>5.8197713671988049</v>
      </c>
      <c r="AP62" s="12"/>
    </row>
    <row r="63" spans="1:42" x14ac:dyDescent="0.2">
      <c r="A63" s="52">
        <v>77000</v>
      </c>
      <c r="B63" s="8">
        <v>0.27</v>
      </c>
      <c r="C63" s="8">
        <v>0.28500000000000003</v>
      </c>
      <c r="D63" s="8">
        <v>0.3</v>
      </c>
      <c r="E63" s="8">
        <v>0.315</v>
      </c>
      <c r="F63" s="8">
        <v>0.33</v>
      </c>
      <c r="G63" s="8">
        <v>0.34500000000000003</v>
      </c>
      <c r="H63" s="8">
        <v>0.36</v>
      </c>
      <c r="I63" s="8">
        <v>0.375</v>
      </c>
      <c r="J63" s="8">
        <v>0.39</v>
      </c>
      <c r="K63" s="8">
        <v>0.40500000000000003</v>
      </c>
      <c r="L63" s="8">
        <v>0.41500000000000004</v>
      </c>
      <c r="M63" s="8">
        <v>0.42999999999999994</v>
      </c>
      <c r="O63" s="52">
        <v>77000</v>
      </c>
      <c r="P63" s="11">
        <v>558357.46514799923</v>
      </c>
      <c r="Q63" s="11">
        <v>548759.41764901532</v>
      </c>
      <c r="R63" s="11">
        <v>538848.23190383078</v>
      </c>
      <c r="S63" s="11">
        <v>528782.3703035767</v>
      </c>
      <c r="T63" s="11">
        <v>518688.48576693475</v>
      </c>
      <c r="U63" s="11">
        <v>508666.78698932927</v>
      </c>
      <c r="V63" s="11">
        <v>498795.55817983008</v>
      </c>
      <c r="W63" s="11">
        <v>489134.96214342536</v>
      </c>
      <c r="X63" s="11">
        <v>479730.23628867802</v>
      </c>
      <c r="Y63" s="11">
        <v>470614.37471714587</v>
      </c>
      <c r="Z63" s="11">
        <v>456312.63299242349</v>
      </c>
      <c r="AA63" s="11">
        <v>448122.39527430793</v>
      </c>
      <c r="AC63" s="52">
        <v>77000</v>
      </c>
      <c r="AD63" s="12">
        <v>7.2513956512727171</v>
      </c>
      <c r="AE63" s="12">
        <v>7.1267456837534455</v>
      </c>
      <c r="AF63" s="12">
        <v>6.9980289857640363</v>
      </c>
      <c r="AG63" s="12">
        <v>6.8673035104360611</v>
      </c>
      <c r="AH63" s="12">
        <v>6.7362141008692822</v>
      </c>
      <c r="AI63" s="12">
        <v>6.6060621686925876</v>
      </c>
      <c r="AJ63" s="12">
        <v>6.477864391945845</v>
      </c>
      <c r="AK63" s="12">
        <v>6.3524021057587712</v>
      </c>
      <c r="AL63" s="12">
        <v>6.2302628089438707</v>
      </c>
      <c r="AM63" s="12">
        <v>6.1118749963265699</v>
      </c>
      <c r="AN63" s="12">
        <v>5.9261380908106949</v>
      </c>
      <c r="AO63" s="12">
        <v>5.8197713671988041</v>
      </c>
      <c r="AP63" s="12"/>
    </row>
    <row r="64" spans="1:42" x14ac:dyDescent="0.2">
      <c r="A64" s="52">
        <v>78000</v>
      </c>
      <c r="B64" s="8">
        <v>0.27</v>
      </c>
      <c r="C64" s="8">
        <v>0.28500000000000003</v>
      </c>
      <c r="D64" s="8">
        <v>0.3</v>
      </c>
      <c r="E64" s="8">
        <v>0.32</v>
      </c>
      <c r="F64" s="8">
        <v>0.33500000000000002</v>
      </c>
      <c r="G64" s="8">
        <v>0.35000000000000003</v>
      </c>
      <c r="H64" s="8">
        <v>0.36</v>
      </c>
      <c r="I64" s="8">
        <v>0.375</v>
      </c>
      <c r="J64" s="8">
        <v>0.39</v>
      </c>
      <c r="K64" s="8">
        <v>0.40500000000000003</v>
      </c>
      <c r="L64" s="8">
        <v>0.42000000000000004</v>
      </c>
      <c r="M64" s="8">
        <v>0.42999999999999994</v>
      </c>
      <c r="O64" s="52">
        <v>78000</v>
      </c>
      <c r="P64" s="11">
        <v>565608.86079927196</v>
      </c>
      <c r="Q64" s="11">
        <v>555886.16333276872</v>
      </c>
      <c r="R64" s="11">
        <v>545846.26088959491</v>
      </c>
      <c r="S64" s="11">
        <v>544152.04958883836</v>
      </c>
      <c r="T64" s="11">
        <v>533385.68016883137</v>
      </c>
      <c r="U64" s="11">
        <v>522740.57160958741</v>
      </c>
      <c r="V64" s="11">
        <v>505273.42257177591</v>
      </c>
      <c r="W64" s="11">
        <v>495487.36424918415</v>
      </c>
      <c r="X64" s="11">
        <v>485960.49909762188</v>
      </c>
      <c r="Y64" s="11">
        <v>476726.24971347244</v>
      </c>
      <c r="Z64" s="11">
        <v>467807.91290351411</v>
      </c>
      <c r="AA64" s="11">
        <v>453942.16664150677</v>
      </c>
      <c r="AC64" s="52">
        <v>78000</v>
      </c>
      <c r="AD64" s="12">
        <v>7.2513956512727171</v>
      </c>
      <c r="AE64" s="12">
        <v>7.1267456837534446</v>
      </c>
      <c r="AF64" s="12">
        <v>6.9980289857640372</v>
      </c>
      <c r="AG64" s="12">
        <v>6.9763083280620304</v>
      </c>
      <c r="AH64" s="12">
        <v>6.8382779508824534</v>
      </c>
      <c r="AI64" s="12">
        <v>6.7018022001229154</v>
      </c>
      <c r="AJ64" s="12">
        <v>6.477864391945845</v>
      </c>
      <c r="AK64" s="12">
        <v>6.3524021057587712</v>
      </c>
      <c r="AL64" s="12">
        <v>6.2302628089438699</v>
      </c>
      <c r="AM64" s="12">
        <v>6.1118749963265699</v>
      </c>
      <c r="AN64" s="12">
        <v>5.9975373449168474</v>
      </c>
      <c r="AO64" s="12">
        <v>5.8197713671988049</v>
      </c>
      <c r="AP64" s="12"/>
    </row>
    <row r="65" spans="1:42" x14ac:dyDescent="0.2">
      <c r="A65" s="52">
        <v>79000</v>
      </c>
      <c r="B65" s="8">
        <v>0.27</v>
      </c>
      <c r="C65" s="8">
        <v>0.28500000000000003</v>
      </c>
      <c r="D65" s="8">
        <v>0.30499999999999999</v>
      </c>
      <c r="E65" s="8">
        <v>0.32</v>
      </c>
      <c r="F65" s="8">
        <v>0.33500000000000002</v>
      </c>
      <c r="G65" s="8">
        <v>0.35000000000000003</v>
      </c>
      <c r="H65" s="8">
        <v>0.36499999999999999</v>
      </c>
      <c r="I65" s="8">
        <v>0.375</v>
      </c>
      <c r="J65" s="8">
        <v>0.39</v>
      </c>
      <c r="K65" s="8">
        <v>0.40500000000000003</v>
      </c>
      <c r="L65" s="8">
        <v>0.42000000000000004</v>
      </c>
      <c r="M65" s="8">
        <v>0.42999999999999994</v>
      </c>
      <c r="O65" s="52">
        <v>79000</v>
      </c>
      <c r="P65" s="11">
        <v>572860.25645054469</v>
      </c>
      <c r="Q65" s="11">
        <v>563012.90901652223</v>
      </c>
      <c r="R65" s="11">
        <v>562058.36137328157</v>
      </c>
      <c r="S65" s="11">
        <v>551128.35791690042</v>
      </c>
      <c r="T65" s="11">
        <v>540223.95811971382</v>
      </c>
      <c r="U65" s="11">
        <v>529442.37380971026</v>
      </c>
      <c r="V65" s="11">
        <v>518858.94372710673</v>
      </c>
      <c r="W65" s="11">
        <v>501839.76635494293</v>
      </c>
      <c r="X65" s="11">
        <v>492190.76190656575</v>
      </c>
      <c r="Y65" s="11">
        <v>482838.12470979895</v>
      </c>
      <c r="Z65" s="11">
        <v>473805.45024843089</v>
      </c>
      <c r="AA65" s="11">
        <v>459761.9380087055</v>
      </c>
      <c r="AC65" s="52">
        <v>79000</v>
      </c>
      <c r="AD65" s="12">
        <v>7.251395651272718</v>
      </c>
      <c r="AE65" s="12">
        <v>7.1267456837534455</v>
      </c>
      <c r="AF65" s="12">
        <v>7.1146628021934379</v>
      </c>
      <c r="AG65" s="12">
        <v>6.9763083280620304</v>
      </c>
      <c r="AH65" s="12">
        <v>6.8382779508824534</v>
      </c>
      <c r="AI65" s="12">
        <v>6.7018022001229145</v>
      </c>
      <c r="AJ65" s="12">
        <v>6.5678347307228702</v>
      </c>
      <c r="AK65" s="12">
        <v>6.3524021057587712</v>
      </c>
      <c r="AL65" s="12">
        <v>6.2302628089438699</v>
      </c>
      <c r="AM65" s="12">
        <v>6.1118749963265691</v>
      </c>
      <c r="AN65" s="12">
        <v>5.9975373449168465</v>
      </c>
      <c r="AO65" s="12">
        <v>5.8197713671988041</v>
      </c>
      <c r="AP65" s="12"/>
    </row>
    <row r="66" spans="1:42" x14ac:dyDescent="0.2">
      <c r="A66" s="52">
        <v>80000</v>
      </c>
      <c r="B66" s="8">
        <v>0.27500000000000002</v>
      </c>
      <c r="C66" s="8">
        <v>0.28499999999999998</v>
      </c>
      <c r="D66" s="8">
        <v>0.30499999999999999</v>
      </c>
      <c r="E66" s="8">
        <v>0.32</v>
      </c>
      <c r="F66" s="8">
        <v>0.33500000000000002</v>
      </c>
      <c r="G66" s="8">
        <v>0.35000000000000003</v>
      </c>
      <c r="H66" s="8">
        <v>0.36499999999999999</v>
      </c>
      <c r="I66" s="8">
        <v>0.38</v>
      </c>
      <c r="J66" s="8">
        <v>0.39</v>
      </c>
      <c r="K66" s="8">
        <v>0.40500000000000003</v>
      </c>
      <c r="L66" s="8">
        <v>0.42000000000000004</v>
      </c>
      <c r="M66" s="8">
        <v>0.42999999999999994</v>
      </c>
      <c r="O66" s="52">
        <v>80000</v>
      </c>
      <c r="P66" s="11">
        <v>590854.4604740733</v>
      </c>
      <c r="Q66" s="11">
        <v>570139.65470027551</v>
      </c>
      <c r="R66" s="11">
        <v>569173.024175475</v>
      </c>
      <c r="S66" s="11">
        <v>558104.66624496249</v>
      </c>
      <c r="T66" s="11">
        <v>547062.23607059638</v>
      </c>
      <c r="U66" s="11">
        <v>536144.17600983311</v>
      </c>
      <c r="V66" s="11">
        <v>525426.77845782973</v>
      </c>
      <c r="W66" s="11">
        <v>514968.06404017773</v>
      </c>
      <c r="X66" s="11">
        <v>498421.02471550961</v>
      </c>
      <c r="Y66" s="11">
        <v>488949.99970612553</v>
      </c>
      <c r="Z66" s="11">
        <v>479802.98759334773</v>
      </c>
      <c r="AA66" s="11">
        <v>465581.70937590435</v>
      </c>
      <c r="AC66" s="52">
        <v>80000</v>
      </c>
      <c r="AD66" s="12">
        <v>7.3856807559259163</v>
      </c>
      <c r="AE66" s="12">
        <v>7.1267456837534437</v>
      </c>
      <c r="AF66" s="12">
        <v>7.1146628021934379</v>
      </c>
      <c r="AG66" s="12">
        <v>6.9763083280620313</v>
      </c>
      <c r="AH66" s="12">
        <v>6.8382779508824552</v>
      </c>
      <c r="AI66" s="12">
        <v>6.7018022001229136</v>
      </c>
      <c r="AJ66" s="12">
        <v>6.5678347307228719</v>
      </c>
      <c r="AK66" s="12">
        <v>6.4371008005022219</v>
      </c>
      <c r="AL66" s="12">
        <v>6.2302628089438699</v>
      </c>
      <c r="AM66" s="12">
        <v>6.1118749963265691</v>
      </c>
      <c r="AN66" s="12">
        <v>5.9975373449168465</v>
      </c>
      <c r="AO66" s="12">
        <v>5.8197713671988041</v>
      </c>
      <c r="AP66" s="12"/>
    </row>
    <row r="67" spans="1:42" x14ac:dyDescent="0.2">
      <c r="A67" s="52">
        <v>81000</v>
      </c>
      <c r="B67" s="8">
        <v>0.27500000000000002</v>
      </c>
      <c r="C67" s="8">
        <v>0.28499999999999998</v>
      </c>
      <c r="D67" s="8">
        <v>0.30499999999999999</v>
      </c>
      <c r="E67" s="8">
        <v>0.32</v>
      </c>
      <c r="F67" s="8">
        <v>0.33500000000000002</v>
      </c>
      <c r="G67" s="8">
        <v>0.35000000000000003</v>
      </c>
      <c r="H67" s="8">
        <v>0.36499999999999999</v>
      </c>
      <c r="I67" s="8">
        <v>0.38</v>
      </c>
      <c r="J67" s="8">
        <v>0.39</v>
      </c>
      <c r="K67" s="8">
        <v>0.40500000000000003</v>
      </c>
      <c r="L67" s="8">
        <v>0.42000000000000004</v>
      </c>
      <c r="M67" s="8">
        <v>0.42999999999999994</v>
      </c>
      <c r="O67" s="52">
        <v>81000</v>
      </c>
      <c r="P67" s="11">
        <v>598240.14122999914</v>
      </c>
      <c r="Q67" s="11">
        <v>577266.40038402891</v>
      </c>
      <c r="R67" s="11">
        <v>576287.68697766843</v>
      </c>
      <c r="S67" s="11">
        <v>565080.97457302455</v>
      </c>
      <c r="T67" s="11">
        <v>553900.51402147871</v>
      </c>
      <c r="U67" s="11">
        <v>542845.97820995608</v>
      </c>
      <c r="V67" s="11">
        <v>531994.61318855255</v>
      </c>
      <c r="W67" s="11">
        <v>521405.16484067991</v>
      </c>
      <c r="X67" s="11">
        <v>504651.28752445354</v>
      </c>
      <c r="Y67" s="11">
        <v>495061.87470245204</v>
      </c>
      <c r="Z67" s="11">
        <v>485800.52493826457</v>
      </c>
      <c r="AA67" s="11">
        <v>471401.48074310319</v>
      </c>
      <c r="AC67" s="52">
        <v>81000</v>
      </c>
      <c r="AD67" s="12">
        <v>7.3856807559259154</v>
      </c>
      <c r="AE67" s="12">
        <v>7.1267456837534437</v>
      </c>
      <c r="AF67" s="12">
        <v>7.1146628021934371</v>
      </c>
      <c r="AG67" s="12">
        <v>6.9763083280620313</v>
      </c>
      <c r="AH67" s="12">
        <v>6.8382779508824534</v>
      </c>
      <c r="AI67" s="12">
        <v>6.7018022001229145</v>
      </c>
      <c r="AJ67" s="12">
        <v>6.5678347307228711</v>
      </c>
      <c r="AK67" s="12">
        <v>6.437100800502221</v>
      </c>
      <c r="AL67" s="12">
        <v>6.2302628089438707</v>
      </c>
      <c r="AM67" s="12">
        <v>6.1118749963265682</v>
      </c>
      <c r="AN67" s="12">
        <v>5.9975373449168465</v>
      </c>
      <c r="AO67" s="12">
        <v>5.8197713671988049</v>
      </c>
      <c r="AP67" s="12"/>
    </row>
    <row r="68" spans="1:42" x14ac:dyDescent="0.2">
      <c r="A68" s="52">
        <v>82000</v>
      </c>
      <c r="B68" s="8">
        <v>0.27500000000000002</v>
      </c>
      <c r="C68" s="8">
        <v>0.28499999999999998</v>
      </c>
      <c r="D68" s="8">
        <v>0.30499999999999999</v>
      </c>
      <c r="E68" s="8">
        <v>0.32</v>
      </c>
      <c r="F68" s="8">
        <v>0.33500000000000002</v>
      </c>
      <c r="G68" s="8">
        <v>0.35000000000000003</v>
      </c>
      <c r="H68" s="8">
        <v>0.36499999999999999</v>
      </c>
      <c r="I68" s="8">
        <v>0.38</v>
      </c>
      <c r="J68" s="8">
        <v>0.39500000000000002</v>
      </c>
      <c r="K68" s="8">
        <v>0.40500000000000003</v>
      </c>
      <c r="L68" s="8">
        <v>0.42000000000000004</v>
      </c>
      <c r="M68" s="8">
        <v>0.42999999999999994</v>
      </c>
      <c r="O68" s="52">
        <v>82000</v>
      </c>
      <c r="P68" s="11">
        <v>605625.8219859252</v>
      </c>
      <c r="Q68" s="11">
        <v>584393.14606778242</v>
      </c>
      <c r="R68" s="11">
        <v>583402.34977986186</v>
      </c>
      <c r="S68" s="11">
        <v>572057.2829010865</v>
      </c>
      <c r="T68" s="11">
        <v>560738.79197236116</v>
      </c>
      <c r="U68" s="11">
        <v>549547.78041007905</v>
      </c>
      <c r="V68" s="11">
        <v>538562.44791927538</v>
      </c>
      <c r="W68" s="11">
        <v>527842.26564118208</v>
      </c>
      <c r="X68" s="11">
        <v>517431.31379921013</v>
      </c>
      <c r="Y68" s="11">
        <v>501173.74969877861</v>
      </c>
      <c r="Z68" s="11">
        <v>491798.06228318141</v>
      </c>
      <c r="AA68" s="11">
        <v>477221.25211030192</v>
      </c>
      <c r="AC68" s="52">
        <v>82000</v>
      </c>
      <c r="AD68" s="12">
        <v>7.3856807559259172</v>
      </c>
      <c r="AE68" s="12">
        <v>7.1267456837534437</v>
      </c>
      <c r="AF68" s="12">
        <v>7.1146628021934371</v>
      </c>
      <c r="AG68" s="12">
        <v>6.9763083280620304</v>
      </c>
      <c r="AH68" s="12">
        <v>6.8382779508824534</v>
      </c>
      <c r="AI68" s="12">
        <v>6.7018022001229154</v>
      </c>
      <c r="AJ68" s="12">
        <v>6.5678347307228702</v>
      </c>
      <c r="AK68" s="12">
        <v>6.4371008005022201</v>
      </c>
      <c r="AL68" s="12">
        <v>6.3101379731610994</v>
      </c>
      <c r="AM68" s="12">
        <v>6.1118749963265682</v>
      </c>
      <c r="AN68" s="12">
        <v>5.9975373449168465</v>
      </c>
      <c r="AO68" s="12">
        <v>5.8197713671988041</v>
      </c>
      <c r="AP68" s="12"/>
    </row>
    <row r="69" spans="1:42" x14ac:dyDescent="0.2">
      <c r="A69" s="52">
        <v>83000</v>
      </c>
      <c r="B69" s="8">
        <v>0.27500000000000002</v>
      </c>
      <c r="C69" s="8">
        <v>0.28499999999999998</v>
      </c>
      <c r="D69" s="8">
        <v>0.30499999999999999</v>
      </c>
      <c r="E69" s="8">
        <v>0.32</v>
      </c>
      <c r="F69" s="8">
        <v>0.34</v>
      </c>
      <c r="G69" s="8">
        <v>0.35499999999999998</v>
      </c>
      <c r="H69" s="8">
        <v>0.36499999999999999</v>
      </c>
      <c r="I69" s="8">
        <v>0.38</v>
      </c>
      <c r="J69" s="8">
        <v>0.39500000000000002</v>
      </c>
      <c r="K69" s="8">
        <v>0.40500000000000003</v>
      </c>
      <c r="L69" s="8">
        <v>0.42000000000000004</v>
      </c>
      <c r="M69" s="8">
        <v>0.43499999999999994</v>
      </c>
      <c r="O69" s="52">
        <v>83000</v>
      </c>
      <c r="P69" s="11">
        <v>613011.50274185115</v>
      </c>
      <c r="Q69" s="11">
        <v>591519.89175153582</v>
      </c>
      <c r="R69" s="11">
        <v>590517.01258205529</v>
      </c>
      <c r="S69" s="11">
        <v>579033.59122914856</v>
      </c>
      <c r="T69" s="11">
        <v>576048.36947433685</v>
      </c>
      <c r="U69" s="11">
        <v>564196.00521891902</v>
      </c>
      <c r="V69" s="11">
        <v>545130.28264999832</v>
      </c>
      <c r="W69" s="11">
        <v>534279.36644168443</v>
      </c>
      <c r="X69" s="11">
        <v>523741.45177237131</v>
      </c>
      <c r="Y69" s="11">
        <v>507285.62469510519</v>
      </c>
      <c r="Z69" s="11">
        <v>497795.59962809825</v>
      </c>
      <c r="AA69" s="11">
        <v>488657.77956444846</v>
      </c>
      <c r="AC69" s="52">
        <v>83000</v>
      </c>
      <c r="AD69" s="12">
        <v>7.3856807559259172</v>
      </c>
      <c r="AE69" s="12">
        <v>7.1267456837534437</v>
      </c>
      <c r="AF69" s="12">
        <v>7.1146628021934371</v>
      </c>
      <c r="AG69" s="12">
        <v>6.9763083280620304</v>
      </c>
      <c r="AH69" s="12">
        <v>6.9403418008956246</v>
      </c>
      <c r="AI69" s="12">
        <v>6.7975422315532414</v>
      </c>
      <c r="AJ69" s="12">
        <v>6.5678347307228711</v>
      </c>
      <c r="AK69" s="12">
        <v>6.4371008005022219</v>
      </c>
      <c r="AL69" s="12">
        <v>6.3101379731611003</v>
      </c>
      <c r="AM69" s="12">
        <v>6.1118749963265682</v>
      </c>
      <c r="AN69" s="12">
        <v>5.9975373449168465</v>
      </c>
      <c r="AO69" s="12">
        <v>5.8874431272825118</v>
      </c>
      <c r="AP69" s="12"/>
    </row>
    <row r="70" spans="1:42" x14ac:dyDescent="0.2">
      <c r="A70" s="52">
        <v>84000</v>
      </c>
      <c r="B70" s="8">
        <v>0.27500000000000002</v>
      </c>
      <c r="C70" s="8">
        <v>0.28499999999999998</v>
      </c>
      <c r="D70" s="8">
        <v>0.30499999999999999</v>
      </c>
      <c r="E70" s="8">
        <v>0.32500000000000001</v>
      </c>
      <c r="F70" s="8">
        <v>0.34</v>
      </c>
      <c r="G70" s="8">
        <v>0.35499999999999998</v>
      </c>
      <c r="H70" s="8">
        <v>0.37</v>
      </c>
      <c r="I70" s="8">
        <v>0.38</v>
      </c>
      <c r="J70" s="8">
        <v>0.39500000000000002</v>
      </c>
      <c r="K70" s="8">
        <v>0.41000000000000003</v>
      </c>
      <c r="L70" s="8">
        <v>0.42000000000000004</v>
      </c>
      <c r="M70" s="8">
        <v>0.43499999999999994</v>
      </c>
      <c r="O70" s="52">
        <v>84000</v>
      </c>
      <c r="P70" s="11">
        <v>620397.18349777698</v>
      </c>
      <c r="Q70" s="11">
        <v>598646.63743528933</v>
      </c>
      <c r="R70" s="11">
        <v>597631.67538424872</v>
      </c>
      <c r="S70" s="11">
        <v>595166.30423779204</v>
      </c>
      <c r="T70" s="11">
        <v>582988.71127523261</v>
      </c>
      <c r="U70" s="11">
        <v>570993.54745047225</v>
      </c>
      <c r="V70" s="11">
        <v>559255.62583799125</v>
      </c>
      <c r="W70" s="11">
        <v>540716.46724218654</v>
      </c>
      <c r="X70" s="11">
        <v>530051.58974553237</v>
      </c>
      <c r="Y70" s="11">
        <v>519735.74042836297</v>
      </c>
      <c r="Z70" s="11">
        <v>503793.13697301509</v>
      </c>
      <c r="AA70" s="11">
        <v>494545.222691731</v>
      </c>
      <c r="AC70" s="52">
        <v>84000</v>
      </c>
      <c r="AD70" s="12">
        <v>7.3856807559259163</v>
      </c>
      <c r="AE70" s="12">
        <v>7.1267456837534446</v>
      </c>
      <c r="AF70" s="12">
        <v>7.1146628021934371</v>
      </c>
      <c r="AG70" s="12">
        <v>7.0853131456880005</v>
      </c>
      <c r="AH70" s="12">
        <v>6.9403418008956264</v>
      </c>
      <c r="AI70" s="12">
        <v>6.7975422315532414</v>
      </c>
      <c r="AJ70" s="12">
        <v>6.6578050694998954</v>
      </c>
      <c r="AK70" s="12">
        <v>6.437100800502221</v>
      </c>
      <c r="AL70" s="12">
        <v>6.3101379731610994</v>
      </c>
      <c r="AM70" s="12">
        <v>6.187330243194797</v>
      </c>
      <c r="AN70" s="12">
        <v>5.9975373449168465</v>
      </c>
      <c r="AO70" s="12">
        <v>5.8874431272825118</v>
      </c>
      <c r="AP70" s="12"/>
    </row>
    <row r="71" spans="1:42" x14ac:dyDescent="0.2">
      <c r="A71" s="52">
        <v>85000</v>
      </c>
      <c r="B71" s="8">
        <v>0.27500000000000002</v>
      </c>
      <c r="C71" s="8">
        <v>0.28499999999999998</v>
      </c>
      <c r="D71" s="8">
        <v>0.30499999999999999</v>
      </c>
      <c r="E71" s="8">
        <v>0.32500000000000001</v>
      </c>
      <c r="F71" s="8">
        <v>0.34</v>
      </c>
      <c r="G71" s="8">
        <v>0.35499999999999998</v>
      </c>
      <c r="H71" s="8">
        <v>0.37</v>
      </c>
      <c r="I71" s="8">
        <v>0.38500000000000001</v>
      </c>
      <c r="J71" s="8">
        <v>0.39500000000000002</v>
      </c>
      <c r="K71" s="8">
        <v>0.41000000000000003</v>
      </c>
      <c r="L71" s="8">
        <v>0.42000000000000004</v>
      </c>
      <c r="M71" s="8">
        <v>0.43499999999999994</v>
      </c>
      <c r="O71" s="52">
        <v>85000</v>
      </c>
      <c r="P71" s="11">
        <v>627782.86425370292</v>
      </c>
      <c r="Q71" s="11">
        <v>605773.38311904273</v>
      </c>
      <c r="R71" s="11">
        <v>604746.33818644215</v>
      </c>
      <c r="S71" s="11">
        <v>602251.61738348007</v>
      </c>
      <c r="T71" s="11">
        <v>589929.05307612813</v>
      </c>
      <c r="U71" s="11">
        <v>577791.08968202549</v>
      </c>
      <c r="V71" s="11">
        <v>565913.43090749125</v>
      </c>
      <c r="W71" s="11">
        <v>554352.95709588216</v>
      </c>
      <c r="X71" s="11">
        <v>536361.72771869344</v>
      </c>
      <c r="Y71" s="11">
        <v>525923.0706715578</v>
      </c>
      <c r="Z71" s="11">
        <v>509790.67431793199</v>
      </c>
      <c r="AA71" s="11">
        <v>500432.66581901349</v>
      </c>
      <c r="AC71" s="52">
        <v>85000</v>
      </c>
      <c r="AD71" s="12">
        <v>7.3856807559259163</v>
      </c>
      <c r="AE71" s="12">
        <v>7.1267456837534437</v>
      </c>
      <c r="AF71" s="12">
        <v>7.1146628021934371</v>
      </c>
      <c r="AG71" s="12">
        <v>7.0853131456880005</v>
      </c>
      <c r="AH71" s="12">
        <v>6.9403418008956246</v>
      </c>
      <c r="AI71" s="12">
        <v>6.7975422315532414</v>
      </c>
      <c r="AJ71" s="12">
        <v>6.6578050694998971</v>
      </c>
      <c r="AK71" s="12">
        <v>6.5217994952456726</v>
      </c>
      <c r="AL71" s="12">
        <v>6.3101379731610994</v>
      </c>
      <c r="AM71" s="12">
        <v>6.1873302431947979</v>
      </c>
      <c r="AN71" s="12">
        <v>5.9975373449168465</v>
      </c>
      <c r="AO71" s="12">
        <v>5.8874431272825118</v>
      </c>
      <c r="AP71" s="12"/>
    </row>
    <row r="72" spans="1:42" x14ac:dyDescent="0.2">
      <c r="A72" s="52">
        <v>86000</v>
      </c>
      <c r="B72" s="8">
        <v>0.27500000000000002</v>
      </c>
      <c r="C72" s="8">
        <v>0.28499999999999998</v>
      </c>
      <c r="D72" s="8">
        <v>0.30499999999999999</v>
      </c>
      <c r="E72" s="8">
        <v>0.32500000000000001</v>
      </c>
      <c r="F72" s="8">
        <v>0.34</v>
      </c>
      <c r="G72" s="8">
        <v>0.35499999999999998</v>
      </c>
      <c r="H72" s="8">
        <v>0.37</v>
      </c>
      <c r="I72" s="8">
        <v>0.38500000000000001</v>
      </c>
      <c r="J72" s="8">
        <v>0.39500000000000002</v>
      </c>
      <c r="K72" s="8">
        <v>0.41000000000000003</v>
      </c>
      <c r="L72" s="8">
        <v>0.42000000000000004</v>
      </c>
      <c r="M72" s="8">
        <v>0.43499999999999994</v>
      </c>
      <c r="O72" s="52">
        <v>86000</v>
      </c>
      <c r="P72" s="11">
        <v>635168.54500962887</v>
      </c>
      <c r="Q72" s="11">
        <v>612900.12880279613</v>
      </c>
      <c r="R72" s="11">
        <v>611861.0009886357</v>
      </c>
      <c r="S72" s="11">
        <v>609336.93052916799</v>
      </c>
      <c r="T72" s="11">
        <v>596869.39487702376</v>
      </c>
      <c r="U72" s="11">
        <v>584588.63191357872</v>
      </c>
      <c r="V72" s="11">
        <v>572571.23597699101</v>
      </c>
      <c r="W72" s="11">
        <v>560874.75659112772</v>
      </c>
      <c r="X72" s="11">
        <v>542671.86569185462</v>
      </c>
      <c r="Y72" s="11">
        <v>532110.40091475262</v>
      </c>
      <c r="Z72" s="11">
        <v>515788.21166284883</v>
      </c>
      <c r="AA72" s="11">
        <v>506320.10894629604</v>
      </c>
      <c r="AC72" s="52">
        <v>86000</v>
      </c>
      <c r="AD72" s="12">
        <v>7.3856807559259172</v>
      </c>
      <c r="AE72" s="12">
        <v>7.1267456837534437</v>
      </c>
      <c r="AF72" s="12">
        <v>7.1146628021934379</v>
      </c>
      <c r="AG72" s="12">
        <v>7.0853131456879996</v>
      </c>
      <c r="AH72" s="12">
        <v>6.9403418008956255</v>
      </c>
      <c r="AI72" s="12">
        <v>6.7975422315532406</v>
      </c>
      <c r="AJ72" s="12">
        <v>6.6578050694998954</v>
      </c>
      <c r="AK72" s="12">
        <v>6.5217994952456708</v>
      </c>
      <c r="AL72" s="12">
        <v>6.3101379731611003</v>
      </c>
      <c r="AM72" s="12">
        <v>6.1873302431947979</v>
      </c>
      <c r="AN72" s="12">
        <v>5.9975373449168465</v>
      </c>
      <c r="AO72" s="12">
        <v>5.8874431272825118</v>
      </c>
      <c r="AP72" s="12"/>
    </row>
    <row r="73" spans="1:42" x14ac:dyDescent="0.2">
      <c r="A73" s="52">
        <v>87000</v>
      </c>
      <c r="B73" s="8">
        <v>0.27500000000000002</v>
      </c>
      <c r="C73" s="8">
        <v>0.28499999999999998</v>
      </c>
      <c r="D73" s="8">
        <v>0.30499999999999999</v>
      </c>
      <c r="E73" s="8">
        <v>0.32500000000000001</v>
      </c>
      <c r="F73" s="8">
        <v>0.34</v>
      </c>
      <c r="G73" s="8">
        <v>0.35499999999999998</v>
      </c>
      <c r="H73" s="8">
        <v>0.37</v>
      </c>
      <c r="I73" s="8">
        <v>0.38500000000000001</v>
      </c>
      <c r="J73" s="8">
        <v>0.4</v>
      </c>
      <c r="K73" s="8">
        <v>0.41000000000000003</v>
      </c>
      <c r="L73" s="8">
        <v>0.42500000000000004</v>
      </c>
      <c r="M73" s="8">
        <v>0.43499999999999994</v>
      </c>
      <c r="O73" s="52">
        <v>87000</v>
      </c>
      <c r="P73" s="11">
        <v>642554.2257655547</v>
      </c>
      <c r="Q73" s="11">
        <v>620026.87448654952</v>
      </c>
      <c r="R73" s="11">
        <v>618975.66379082901</v>
      </c>
      <c r="S73" s="11">
        <v>616422.24367485603</v>
      </c>
      <c r="T73" s="11">
        <v>603809.7366779194</v>
      </c>
      <c r="U73" s="11">
        <v>591386.17414513195</v>
      </c>
      <c r="V73" s="11">
        <v>579229.04104649101</v>
      </c>
      <c r="W73" s="11">
        <v>567396.5560863734</v>
      </c>
      <c r="X73" s="11">
        <v>555931.14295191457</v>
      </c>
      <c r="Y73" s="11">
        <v>538297.73115794733</v>
      </c>
      <c r="Z73" s="11">
        <v>527997.48411500105</v>
      </c>
      <c r="AA73" s="11">
        <v>512207.55207357852</v>
      </c>
      <c r="AC73" s="52">
        <v>87000</v>
      </c>
      <c r="AD73" s="12">
        <v>7.3856807559259163</v>
      </c>
      <c r="AE73" s="12">
        <v>7.1267456837534429</v>
      </c>
      <c r="AF73" s="12">
        <v>7.1146628021934371</v>
      </c>
      <c r="AG73" s="12">
        <v>7.0853131456880005</v>
      </c>
      <c r="AH73" s="12">
        <v>6.9403418008956255</v>
      </c>
      <c r="AI73" s="12">
        <v>6.7975422315532406</v>
      </c>
      <c r="AJ73" s="12">
        <v>6.6578050694998963</v>
      </c>
      <c r="AK73" s="12">
        <v>6.5217994952456708</v>
      </c>
      <c r="AL73" s="12">
        <v>6.3900131373783289</v>
      </c>
      <c r="AM73" s="12">
        <v>6.187330243194797</v>
      </c>
      <c r="AN73" s="12">
        <v>6.0689365990230009</v>
      </c>
      <c r="AO73" s="12">
        <v>5.8874431272825118</v>
      </c>
      <c r="AP73" s="12"/>
    </row>
    <row r="74" spans="1:42" x14ac:dyDescent="0.2">
      <c r="A74" s="52">
        <v>88000</v>
      </c>
      <c r="B74" s="8">
        <v>0.27500000000000002</v>
      </c>
      <c r="C74" s="8">
        <v>0.28499999999999998</v>
      </c>
      <c r="D74" s="8">
        <v>0.30499999999999999</v>
      </c>
      <c r="E74" s="8">
        <v>0.32500000000000001</v>
      </c>
      <c r="F74" s="8">
        <v>0.34</v>
      </c>
      <c r="G74" s="8">
        <v>0.35499999999999998</v>
      </c>
      <c r="H74" s="8">
        <v>0.37</v>
      </c>
      <c r="I74" s="8">
        <v>0.38500000000000001</v>
      </c>
      <c r="J74" s="8">
        <v>0.4</v>
      </c>
      <c r="K74" s="8">
        <v>0.41000000000000003</v>
      </c>
      <c r="L74" s="8">
        <v>0.42500000000000004</v>
      </c>
      <c r="M74" s="8">
        <v>0.43499999999999994</v>
      </c>
      <c r="O74" s="52">
        <v>88000</v>
      </c>
      <c r="P74" s="11">
        <v>649939.90652148065</v>
      </c>
      <c r="Q74" s="11">
        <v>627153.62017030304</v>
      </c>
      <c r="R74" s="11">
        <v>626090.32659302244</v>
      </c>
      <c r="S74" s="11">
        <v>623507.55682054406</v>
      </c>
      <c r="T74" s="11">
        <v>610750.07847881503</v>
      </c>
      <c r="U74" s="11">
        <v>598183.7163766853</v>
      </c>
      <c r="V74" s="11">
        <v>585886.84611599089</v>
      </c>
      <c r="W74" s="11">
        <v>573918.35558161908</v>
      </c>
      <c r="X74" s="11">
        <v>562321.15608929296</v>
      </c>
      <c r="Y74" s="11">
        <v>544485.06140114216</v>
      </c>
      <c r="Z74" s="11">
        <v>534066.42071402411</v>
      </c>
      <c r="AA74" s="11">
        <v>518094.99520086101</v>
      </c>
      <c r="AC74" s="52">
        <v>88000</v>
      </c>
      <c r="AD74" s="12">
        <v>7.3856807559259163</v>
      </c>
      <c r="AE74" s="12">
        <v>7.1267456837534437</v>
      </c>
      <c r="AF74" s="12">
        <v>7.1146628021934371</v>
      </c>
      <c r="AG74" s="12">
        <v>7.0853131456880005</v>
      </c>
      <c r="AH74" s="12">
        <v>6.9403418008956255</v>
      </c>
      <c r="AI74" s="12">
        <v>6.7975422315532423</v>
      </c>
      <c r="AJ74" s="12">
        <v>6.6578050694998963</v>
      </c>
      <c r="AK74" s="12">
        <v>6.5217994952456717</v>
      </c>
      <c r="AL74" s="12">
        <v>6.3900131373783289</v>
      </c>
      <c r="AM74" s="12">
        <v>6.187330243194797</v>
      </c>
      <c r="AN74" s="12">
        <v>6.0689365990230009</v>
      </c>
      <c r="AO74" s="12">
        <v>5.8874431272825118</v>
      </c>
      <c r="AP74" s="12"/>
    </row>
    <row r="75" spans="1:42" x14ac:dyDescent="0.2">
      <c r="A75" s="52">
        <v>89000</v>
      </c>
      <c r="B75" s="8">
        <v>0.27500000000000002</v>
      </c>
      <c r="C75" s="8">
        <v>0.28499999999999998</v>
      </c>
      <c r="D75" s="8">
        <v>0.30499999999999999</v>
      </c>
      <c r="E75" s="8">
        <v>0.32500000000000001</v>
      </c>
      <c r="F75" s="8">
        <v>0.34</v>
      </c>
      <c r="G75" s="8">
        <v>0.35499999999999998</v>
      </c>
      <c r="H75" s="8">
        <v>0.37</v>
      </c>
      <c r="I75" s="8">
        <v>0.38500000000000001</v>
      </c>
      <c r="J75" s="8">
        <v>0.4</v>
      </c>
      <c r="K75" s="8">
        <v>0.41000000000000003</v>
      </c>
      <c r="L75" s="8">
        <v>0.42500000000000004</v>
      </c>
      <c r="M75" s="8">
        <v>0.43499999999999994</v>
      </c>
      <c r="O75" s="52">
        <v>89000</v>
      </c>
      <c r="P75" s="11">
        <v>657325.58727740659</v>
      </c>
      <c r="Q75" s="11">
        <v>634280.36585405644</v>
      </c>
      <c r="R75" s="11">
        <v>633204.98939521599</v>
      </c>
      <c r="S75" s="11">
        <v>630592.86996623199</v>
      </c>
      <c r="T75" s="11">
        <v>617690.42027971067</v>
      </c>
      <c r="U75" s="11">
        <v>604981.25860823842</v>
      </c>
      <c r="V75" s="11">
        <v>592544.65118549077</v>
      </c>
      <c r="W75" s="11">
        <v>580440.15507686476</v>
      </c>
      <c r="X75" s="11">
        <v>568711.16922667122</v>
      </c>
      <c r="Y75" s="11">
        <v>550672.39164433698</v>
      </c>
      <c r="Z75" s="11">
        <v>540135.35731304705</v>
      </c>
      <c r="AA75" s="11">
        <v>523982.43832814356</v>
      </c>
      <c r="AC75" s="52">
        <v>89000</v>
      </c>
      <c r="AD75" s="12">
        <v>7.3856807559259172</v>
      </c>
      <c r="AE75" s="12">
        <v>7.1267456837534429</v>
      </c>
      <c r="AF75" s="12">
        <v>7.1146628021934379</v>
      </c>
      <c r="AG75" s="12">
        <v>7.0853131456879996</v>
      </c>
      <c r="AH75" s="12">
        <v>6.9403418008956255</v>
      </c>
      <c r="AI75" s="12">
        <v>6.7975422315532406</v>
      </c>
      <c r="AJ75" s="12">
        <v>6.6578050694998963</v>
      </c>
      <c r="AK75" s="12">
        <v>6.5217994952456717</v>
      </c>
      <c r="AL75" s="12">
        <v>6.390013137378328</v>
      </c>
      <c r="AM75" s="12">
        <v>6.1873302431947979</v>
      </c>
      <c r="AN75" s="12">
        <v>6.0689365990230009</v>
      </c>
      <c r="AO75" s="12">
        <v>5.8874431272825118</v>
      </c>
      <c r="AP75" s="12"/>
    </row>
    <row r="76" spans="1:42" x14ac:dyDescent="0.2">
      <c r="A76" s="52">
        <v>90000</v>
      </c>
      <c r="B76" s="8">
        <v>0.27500000000000002</v>
      </c>
      <c r="C76" s="8">
        <v>0.28499999999999998</v>
      </c>
      <c r="D76" s="8">
        <v>0.30499999999999999</v>
      </c>
      <c r="E76" s="8">
        <v>0.32500000000000001</v>
      </c>
      <c r="F76" s="8">
        <v>0.34</v>
      </c>
      <c r="G76" s="8">
        <v>0.35499999999999998</v>
      </c>
      <c r="H76" s="8">
        <v>0.37</v>
      </c>
      <c r="I76" s="8">
        <v>0.38500000000000001</v>
      </c>
      <c r="J76" s="8">
        <v>0.4</v>
      </c>
      <c r="K76" s="8">
        <v>0.41000000000000003</v>
      </c>
      <c r="L76" s="8">
        <v>0.42500000000000004</v>
      </c>
      <c r="M76" s="8">
        <v>0.43499999999999994</v>
      </c>
      <c r="O76" s="52">
        <v>90000</v>
      </c>
      <c r="P76" s="11">
        <v>664711.26803333254</v>
      </c>
      <c r="Q76" s="11">
        <v>641407.11153780995</v>
      </c>
      <c r="R76" s="11">
        <v>640319.6521974093</v>
      </c>
      <c r="S76" s="11">
        <v>637678.18311192002</v>
      </c>
      <c r="T76" s="11">
        <v>624630.76208060631</v>
      </c>
      <c r="U76" s="11">
        <v>611778.80083979166</v>
      </c>
      <c r="V76" s="11">
        <v>599202.45625499065</v>
      </c>
      <c r="W76" s="11">
        <v>586961.95457211044</v>
      </c>
      <c r="X76" s="11">
        <v>575101.1823640496</v>
      </c>
      <c r="Y76" s="11">
        <v>556859.72188753181</v>
      </c>
      <c r="Z76" s="11">
        <v>546204.29391206999</v>
      </c>
      <c r="AA76" s="11">
        <v>529869.8814554261</v>
      </c>
      <c r="AC76" s="52">
        <v>90000</v>
      </c>
      <c r="AD76" s="12">
        <v>7.3856807559259172</v>
      </c>
      <c r="AE76" s="12">
        <v>7.1267456837534437</v>
      </c>
      <c r="AF76" s="12">
        <v>7.1146628021934371</v>
      </c>
      <c r="AG76" s="12">
        <v>7.0853131456880005</v>
      </c>
      <c r="AH76" s="12">
        <v>6.9403418008956255</v>
      </c>
      <c r="AI76" s="12">
        <v>6.7975422315532406</v>
      </c>
      <c r="AJ76" s="12">
        <v>6.6578050694998963</v>
      </c>
      <c r="AK76" s="12">
        <v>6.5217994952456717</v>
      </c>
      <c r="AL76" s="12">
        <v>6.3900131373783289</v>
      </c>
      <c r="AM76" s="12">
        <v>6.1873302431947979</v>
      </c>
      <c r="AN76" s="12">
        <v>6.068936599023</v>
      </c>
      <c r="AO76" s="12">
        <v>5.8874431272825118</v>
      </c>
      <c r="AP76" s="12"/>
    </row>
    <row r="77" spans="1:42" x14ac:dyDescent="0.2">
      <c r="A77" s="52">
        <v>91000</v>
      </c>
      <c r="B77" s="8">
        <v>0.27500000000000002</v>
      </c>
      <c r="C77" s="8">
        <v>0.28499999999999998</v>
      </c>
      <c r="D77" s="8">
        <v>0.30499999999999999</v>
      </c>
      <c r="E77" s="8">
        <v>0.32500000000000001</v>
      </c>
      <c r="F77" s="8">
        <v>0.34</v>
      </c>
      <c r="G77" s="8">
        <v>0.35499999999999998</v>
      </c>
      <c r="H77" s="8">
        <v>0.37</v>
      </c>
      <c r="I77" s="8">
        <v>0.38500000000000001</v>
      </c>
      <c r="J77" s="8">
        <v>0.4</v>
      </c>
      <c r="K77" s="8">
        <v>0.41</v>
      </c>
      <c r="L77" s="8">
        <v>0.42500000000000004</v>
      </c>
      <c r="M77" s="8">
        <v>0.43499999999999994</v>
      </c>
      <c r="N77" s="20"/>
      <c r="O77" s="52">
        <v>91000</v>
      </c>
      <c r="P77" s="11">
        <v>672096.94878925849</v>
      </c>
      <c r="Q77" s="11">
        <v>648533.85722156335</v>
      </c>
      <c r="R77" s="11">
        <v>647434.31499960274</v>
      </c>
      <c r="S77" s="11">
        <v>644763.49625760806</v>
      </c>
      <c r="T77" s="11">
        <v>631571.10388150183</v>
      </c>
      <c r="U77" s="11">
        <v>618576.34307134501</v>
      </c>
      <c r="V77" s="11">
        <v>605860.26132449054</v>
      </c>
      <c r="W77" s="11">
        <v>593483.75406735612</v>
      </c>
      <c r="X77" s="11">
        <v>581491.19550142798</v>
      </c>
      <c r="Y77" s="11">
        <v>563047.05213072652</v>
      </c>
      <c r="Z77" s="11">
        <v>552273.23051109305</v>
      </c>
      <c r="AA77" s="11">
        <v>535757.32458270853</v>
      </c>
      <c r="AB77" s="20"/>
      <c r="AC77" s="52">
        <v>91000</v>
      </c>
      <c r="AD77" s="12">
        <v>7.3856807559259172</v>
      </c>
      <c r="AE77" s="12">
        <v>7.1267456837534437</v>
      </c>
      <c r="AF77" s="12">
        <v>7.1146628021934371</v>
      </c>
      <c r="AG77" s="12">
        <v>7.0853131456880005</v>
      </c>
      <c r="AH77" s="12">
        <v>6.9403418008956246</v>
      </c>
      <c r="AI77" s="12">
        <v>6.7975422315532414</v>
      </c>
      <c r="AJ77" s="12">
        <v>6.6578050694998963</v>
      </c>
      <c r="AK77" s="12">
        <v>6.5217994952456717</v>
      </c>
      <c r="AL77" s="12">
        <v>6.3900131373783298</v>
      </c>
      <c r="AM77" s="12">
        <v>6.187330243194797</v>
      </c>
      <c r="AN77" s="12">
        <v>6.0689365990230009</v>
      </c>
      <c r="AO77" s="12">
        <v>5.887443127282511</v>
      </c>
      <c r="AP77" s="12"/>
    </row>
    <row r="78" spans="1:42" x14ac:dyDescent="0.2">
      <c r="A78" s="52">
        <v>92000</v>
      </c>
      <c r="B78" s="8">
        <v>0.27500000000000002</v>
      </c>
      <c r="C78" s="8">
        <v>0.28499999999999998</v>
      </c>
      <c r="D78" s="8">
        <v>0.30499999999999999</v>
      </c>
      <c r="E78" s="8">
        <v>0.32500000000000001</v>
      </c>
      <c r="F78" s="8">
        <v>0.34</v>
      </c>
      <c r="G78" s="8">
        <v>0.35499999999999998</v>
      </c>
      <c r="H78" s="8">
        <v>0.37</v>
      </c>
      <c r="I78" s="8">
        <v>0.38500000000000001</v>
      </c>
      <c r="J78" s="8">
        <v>0.4</v>
      </c>
      <c r="K78" s="8">
        <v>0.41</v>
      </c>
      <c r="L78" s="8">
        <v>0.42500000000000004</v>
      </c>
      <c r="M78" s="8">
        <v>0.43499999999999994</v>
      </c>
      <c r="O78" s="52">
        <v>92000</v>
      </c>
      <c r="P78" s="11">
        <v>679482.62954518432</v>
      </c>
      <c r="Q78" s="11">
        <v>655660.60290531674</v>
      </c>
      <c r="R78" s="11">
        <v>654548.97780179628</v>
      </c>
      <c r="S78" s="11">
        <v>651848.80940329598</v>
      </c>
      <c r="T78" s="11">
        <v>638511.44568239758</v>
      </c>
      <c r="U78" s="11">
        <v>625373.88530289812</v>
      </c>
      <c r="V78" s="11">
        <v>612518.06639399042</v>
      </c>
      <c r="W78" s="11">
        <v>600005.5535626018</v>
      </c>
      <c r="X78" s="11">
        <v>587881.20863880625</v>
      </c>
      <c r="Y78" s="11">
        <v>569234.38237392146</v>
      </c>
      <c r="Z78" s="11">
        <v>558342.1671101161</v>
      </c>
      <c r="AA78" s="11">
        <v>541644.76770999108</v>
      </c>
      <c r="AC78" s="52">
        <v>92000</v>
      </c>
      <c r="AD78" s="12">
        <v>7.3856807559259163</v>
      </c>
      <c r="AE78" s="12">
        <v>7.1267456837534429</v>
      </c>
      <c r="AF78" s="12">
        <v>7.1146628021934379</v>
      </c>
      <c r="AG78" s="12">
        <v>7.0853131456879996</v>
      </c>
      <c r="AH78" s="12">
        <v>6.9403418008956255</v>
      </c>
      <c r="AI78" s="12">
        <v>6.7975422315532406</v>
      </c>
      <c r="AJ78" s="12">
        <v>6.6578050694998963</v>
      </c>
      <c r="AK78" s="12">
        <v>6.5217994952456717</v>
      </c>
      <c r="AL78" s="12">
        <v>6.3900131373783289</v>
      </c>
      <c r="AM78" s="12">
        <v>6.1873302431947987</v>
      </c>
      <c r="AN78" s="12">
        <v>6.0689365990230009</v>
      </c>
      <c r="AO78" s="12">
        <v>5.8874431272825118</v>
      </c>
      <c r="AP78" s="12"/>
    </row>
    <row r="79" spans="1:42" s="20" customFormat="1" x14ac:dyDescent="0.2">
      <c r="A79" s="52">
        <v>93000</v>
      </c>
      <c r="B79" s="8">
        <v>0.27500000000000002</v>
      </c>
      <c r="C79" s="8">
        <v>0.28499999999999998</v>
      </c>
      <c r="D79" s="8">
        <v>0.30499999999999999</v>
      </c>
      <c r="E79" s="8">
        <v>0.32500000000000001</v>
      </c>
      <c r="F79" s="8">
        <v>0.34</v>
      </c>
      <c r="G79" s="8">
        <v>0.35499999999999998</v>
      </c>
      <c r="H79" s="8">
        <v>0.37</v>
      </c>
      <c r="I79" s="8">
        <v>0.38500000000000001</v>
      </c>
      <c r="J79" s="8">
        <v>0.4</v>
      </c>
      <c r="K79" s="8">
        <v>0.41</v>
      </c>
      <c r="L79" s="8">
        <v>0.42500000000000004</v>
      </c>
      <c r="M79" s="8">
        <v>0.43499999999999994</v>
      </c>
      <c r="N79" s="4"/>
      <c r="O79" s="52">
        <v>93000</v>
      </c>
      <c r="P79" s="11">
        <v>686868.31030111038</v>
      </c>
      <c r="Q79" s="11">
        <v>662787.34858907026</v>
      </c>
      <c r="R79" s="11">
        <v>661663.64060398971</v>
      </c>
      <c r="S79" s="11">
        <v>658934.12254898401</v>
      </c>
      <c r="T79" s="11">
        <v>645451.78748329321</v>
      </c>
      <c r="U79" s="11">
        <v>632171.42753445148</v>
      </c>
      <c r="V79" s="11">
        <v>619175.8714634903</v>
      </c>
      <c r="W79" s="11">
        <v>606527.35305784747</v>
      </c>
      <c r="X79" s="11">
        <v>594271.22177618463</v>
      </c>
      <c r="Y79" s="11">
        <v>575421.71261711617</v>
      </c>
      <c r="Z79" s="11">
        <v>564411.10370913905</v>
      </c>
      <c r="AA79" s="11">
        <v>547532.21083727363</v>
      </c>
      <c r="AB79" s="4"/>
      <c r="AC79" s="52">
        <v>93000</v>
      </c>
      <c r="AD79" s="12">
        <v>7.3856807559259181</v>
      </c>
      <c r="AE79" s="12">
        <v>7.1267456837534437</v>
      </c>
      <c r="AF79" s="12">
        <v>7.1146628021934379</v>
      </c>
      <c r="AG79" s="12">
        <v>7.0853131456880005</v>
      </c>
      <c r="AH79" s="12">
        <v>6.9403418008956264</v>
      </c>
      <c r="AI79" s="12">
        <v>6.7975422315532414</v>
      </c>
      <c r="AJ79" s="12">
        <v>6.6578050694998954</v>
      </c>
      <c r="AK79" s="12">
        <v>6.5217994952456717</v>
      </c>
      <c r="AL79" s="12">
        <v>6.3900131373783289</v>
      </c>
      <c r="AM79" s="12">
        <v>6.1873302431947979</v>
      </c>
      <c r="AN79" s="12">
        <v>6.0689365990230009</v>
      </c>
      <c r="AO79" s="12">
        <v>5.8874431272825118</v>
      </c>
      <c r="AP79" s="12"/>
    </row>
    <row r="80" spans="1:42" x14ac:dyDescent="0.2">
      <c r="A80" s="52">
        <v>94000</v>
      </c>
      <c r="B80" s="8">
        <v>0.27500000000000002</v>
      </c>
      <c r="C80" s="8">
        <v>0.28499999999999998</v>
      </c>
      <c r="D80" s="8">
        <v>0.30499999999999999</v>
      </c>
      <c r="E80" s="8">
        <v>0.32500000000000001</v>
      </c>
      <c r="F80" s="8">
        <v>0.34</v>
      </c>
      <c r="G80" s="8">
        <v>0.35499999999999998</v>
      </c>
      <c r="H80" s="8">
        <v>0.37</v>
      </c>
      <c r="I80" s="8">
        <v>0.38500000000000001</v>
      </c>
      <c r="J80" s="8">
        <v>0.4</v>
      </c>
      <c r="K80" s="8">
        <v>0.41</v>
      </c>
      <c r="L80" s="8">
        <v>0.42500000000000004</v>
      </c>
      <c r="M80" s="8">
        <v>0.43499999999999994</v>
      </c>
      <c r="O80" s="52">
        <v>94000</v>
      </c>
      <c r="P80" s="11">
        <v>694253.99105703621</v>
      </c>
      <c r="Q80" s="11">
        <v>669914.09427282366</v>
      </c>
      <c r="R80" s="11">
        <v>668778.30340618303</v>
      </c>
      <c r="S80" s="11">
        <v>666019.43569467205</v>
      </c>
      <c r="T80" s="11">
        <v>652392.12928418873</v>
      </c>
      <c r="U80" s="11">
        <v>638968.96976600471</v>
      </c>
      <c r="V80" s="11">
        <v>625833.6765329903</v>
      </c>
      <c r="W80" s="11">
        <v>613049.15255309315</v>
      </c>
      <c r="X80" s="11">
        <v>600661.23491356289</v>
      </c>
      <c r="Y80" s="11">
        <v>581609.04286031099</v>
      </c>
      <c r="Z80" s="11">
        <v>570480.0403081621</v>
      </c>
      <c r="AA80" s="11">
        <v>553419.65396455617</v>
      </c>
      <c r="AC80" s="52">
        <v>94000</v>
      </c>
      <c r="AD80" s="12">
        <v>7.3856807559259172</v>
      </c>
      <c r="AE80" s="12">
        <v>7.1267456837534429</v>
      </c>
      <c r="AF80" s="12">
        <v>7.1146628021934362</v>
      </c>
      <c r="AG80" s="12">
        <v>7.0853131456880005</v>
      </c>
      <c r="AH80" s="12">
        <v>6.9403418008956246</v>
      </c>
      <c r="AI80" s="12">
        <v>6.7975422315532414</v>
      </c>
      <c r="AJ80" s="12">
        <v>6.6578050694998971</v>
      </c>
      <c r="AK80" s="12">
        <v>6.5217994952456717</v>
      </c>
      <c r="AL80" s="12">
        <v>6.3900131373783289</v>
      </c>
      <c r="AM80" s="12">
        <v>6.1873302431947979</v>
      </c>
      <c r="AN80" s="12">
        <v>6.0689365990230009</v>
      </c>
      <c r="AO80" s="12">
        <v>5.8874431272825127</v>
      </c>
      <c r="AP80" s="12"/>
    </row>
    <row r="81" spans="1:42" x14ac:dyDescent="0.2">
      <c r="A81" s="52">
        <v>95000</v>
      </c>
      <c r="B81" s="8">
        <v>0.27500000000000002</v>
      </c>
      <c r="C81" s="8">
        <v>0.28499999999999998</v>
      </c>
      <c r="D81" s="8">
        <v>0.30499999999999999</v>
      </c>
      <c r="E81" s="8">
        <v>0.32500000000000001</v>
      </c>
      <c r="F81" s="8">
        <v>0.34</v>
      </c>
      <c r="G81" s="8">
        <v>0.35499999999999998</v>
      </c>
      <c r="H81" s="8">
        <v>0.37</v>
      </c>
      <c r="I81" s="8">
        <v>0.38500000000000001</v>
      </c>
      <c r="J81" s="8">
        <v>0.4</v>
      </c>
      <c r="K81" s="8">
        <v>0.41</v>
      </c>
      <c r="L81" s="8">
        <v>0.42500000000000004</v>
      </c>
      <c r="M81" s="8">
        <v>0.43499999999999994</v>
      </c>
      <c r="O81" s="52">
        <v>95000</v>
      </c>
      <c r="P81" s="11">
        <v>701639.67181296204</v>
      </c>
      <c r="Q81" s="11">
        <v>677040.83995657717</v>
      </c>
      <c r="R81" s="11">
        <v>675892.96620837657</v>
      </c>
      <c r="S81" s="11">
        <v>673104.74884035997</v>
      </c>
      <c r="T81" s="11">
        <v>659332.47108508437</v>
      </c>
      <c r="U81" s="11">
        <v>645766.51199755794</v>
      </c>
      <c r="V81" s="11">
        <v>632491.48160249006</v>
      </c>
      <c r="W81" s="11">
        <v>619570.95204833872</v>
      </c>
      <c r="X81" s="11">
        <v>607051.24805094115</v>
      </c>
      <c r="Y81" s="11">
        <v>587796.37310350582</v>
      </c>
      <c r="Z81" s="11">
        <v>576548.97690718505</v>
      </c>
      <c r="AA81" s="11">
        <v>559307.0970918386</v>
      </c>
      <c r="AC81" s="52">
        <v>95000</v>
      </c>
      <c r="AD81" s="12">
        <v>7.3856807559259163</v>
      </c>
      <c r="AE81" s="12">
        <v>7.1267456837534437</v>
      </c>
      <c r="AF81" s="12">
        <v>7.1146628021934379</v>
      </c>
      <c r="AG81" s="12">
        <v>7.0853131456879996</v>
      </c>
      <c r="AH81" s="12">
        <v>6.9403418008956246</v>
      </c>
      <c r="AI81" s="12">
        <v>6.7975422315532414</v>
      </c>
      <c r="AJ81" s="12">
        <v>6.6578050694998954</v>
      </c>
      <c r="AK81" s="12">
        <v>6.5217994952456708</v>
      </c>
      <c r="AL81" s="12">
        <v>6.390013137378328</v>
      </c>
      <c r="AM81" s="12">
        <v>6.1873302431947979</v>
      </c>
      <c r="AN81" s="12">
        <v>6.0689365990230009</v>
      </c>
      <c r="AO81" s="12">
        <v>5.8874431272825118</v>
      </c>
      <c r="AP81" s="12"/>
    </row>
    <row r="82" spans="1:42" x14ac:dyDescent="0.2">
      <c r="A82" s="52">
        <v>96000</v>
      </c>
      <c r="B82" s="8">
        <v>0.27500000000000002</v>
      </c>
      <c r="C82" s="8">
        <v>0.28499999999999998</v>
      </c>
      <c r="D82" s="8">
        <v>0.30499999999999999</v>
      </c>
      <c r="E82" s="8">
        <v>0.32500000000000001</v>
      </c>
      <c r="F82" s="8">
        <v>0.34</v>
      </c>
      <c r="G82" s="8">
        <v>0.35499999999999998</v>
      </c>
      <c r="H82" s="8">
        <v>0.37</v>
      </c>
      <c r="I82" s="8">
        <v>0.38500000000000001</v>
      </c>
      <c r="J82" s="8">
        <v>0.4</v>
      </c>
      <c r="K82" s="8">
        <v>0.41</v>
      </c>
      <c r="L82" s="8">
        <v>0.42500000000000004</v>
      </c>
      <c r="M82" s="8">
        <v>0.43499999999999994</v>
      </c>
      <c r="O82" s="52">
        <v>96000</v>
      </c>
      <c r="P82" s="11">
        <v>709025.35256888811</v>
      </c>
      <c r="Q82" s="11">
        <v>684167.58564033057</v>
      </c>
      <c r="R82" s="11">
        <v>683007.62901057</v>
      </c>
      <c r="S82" s="11">
        <v>680190.06198604801</v>
      </c>
      <c r="T82" s="11">
        <v>666272.81288598012</v>
      </c>
      <c r="U82" s="11">
        <v>652564.05422911118</v>
      </c>
      <c r="V82" s="11">
        <v>639149.28667199006</v>
      </c>
      <c r="W82" s="11">
        <v>626092.75154358451</v>
      </c>
      <c r="X82" s="11">
        <v>613441.26118831953</v>
      </c>
      <c r="Y82" s="11">
        <v>593983.70334670052</v>
      </c>
      <c r="Z82" s="11">
        <v>582617.91350620799</v>
      </c>
      <c r="AA82" s="11">
        <v>565194.54021912115</v>
      </c>
      <c r="AC82" s="52">
        <v>96000</v>
      </c>
      <c r="AD82" s="12">
        <v>7.3856807559259181</v>
      </c>
      <c r="AE82" s="12">
        <v>7.1267456837534437</v>
      </c>
      <c r="AF82" s="12">
        <v>7.1146628021934379</v>
      </c>
      <c r="AG82" s="12">
        <v>7.0853131456879996</v>
      </c>
      <c r="AH82" s="12">
        <v>6.9403418008956264</v>
      </c>
      <c r="AI82" s="12">
        <v>6.7975422315532414</v>
      </c>
      <c r="AJ82" s="12">
        <v>6.6578050694998963</v>
      </c>
      <c r="AK82" s="12">
        <v>6.5217994952456717</v>
      </c>
      <c r="AL82" s="12">
        <v>6.3900131373783289</v>
      </c>
      <c r="AM82" s="12">
        <v>6.187330243194797</v>
      </c>
      <c r="AN82" s="12">
        <v>6.068936599023</v>
      </c>
      <c r="AO82" s="12">
        <v>5.8874431272825118</v>
      </c>
      <c r="AP82" s="12"/>
    </row>
    <row r="83" spans="1:42" x14ac:dyDescent="0.2">
      <c r="A83" s="52">
        <v>97000</v>
      </c>
      <c r="B83" s="8">
        <v>0.27500000000000002</v>
      </c>
      <c r="C83" s="8">
        <v>0.28499999999999998</v>
      </c>
      <c r="D83" s="8">
        <v>0.30499999999999999</v>
      </c>
      <c r="E83" s="8">
        <v>0.32500000000000001</v>
      </c>
      <c r="F83" s="8">
        <v>0.34</v>
      </c>
      <c r="G83" s="8">
        <v>0.35499999999999998</v>
      </c>
      <c r="H83" s="8">
        <v>0.37</v>
      </c>
      <c r="I83" s="8">
        <v>0.38500000000000001</v>
      </c>
      <c r="J83" s="8">
        <v>0.4</v>
      </c>
      <c r="K83" s="8">
        <v>0.41</v>
      </c>
      <c r="L83" s="8">
        <v>0.42500000000000004</v>
      </c>
      <c r="M83" s="8">
        <v>0.43499999999999994</v>
      </c>
      <c r="O83" s="52">
        <v>97000</v>
      </c>
      <c r="P83" s="11">
        <v>716411.03332481394</v>
      </c>
      <c r="Q83" s="11">
        <v>691294.33132408396</v>
      </c>
      <c r="R83" s="11">
        <v>690122.29181276343</v>
      </c>
      <c r="S83" s="11">
        <v>687275.37513173604</v>
      </c>
      <c r="T83" s="11">
        <v>673213.15468687564</v>
      </c>
      <c r="U83" s="11">
        <v>659361.59646066441</v>
      </c>
      <c r="V83" s="11">
        <v>645807.09174148994</v>
      </c>
      <c r="W83" s="11">
        <v>632614.55103883019</v>
      </c>
      <c r="X83" s="11">
        <v>619831.27432569792</v>
      </c>
      <c r="Y83" s="11">
        <v>600171.03358989535</v>
      </c>
      <c r="Z83" s="11">
        <v>588686.85010523105</v>
      </c>
      <c r="AA83" s="11">
        <v>571081.98334640369</v>
      </c>
      <c r="AC83" s="52">
        <v>97000</v>
      </c>
      <c r="AD83" s="12">
        <v>7.3856807559259172</v>
      </c>
      <c r="AE83" s="12">
        <v>7.1267456837534429</v>
      </c>
      <c r="AF83" s="12">
        <v>7.1146628021934371</v>
      </c>
      <c r="AG83" s="12">
        <v>7.0853131456880005</v>
      </c>
      <c r="AH83" s="12">
        <v>6.9403418008956255</v>
      </c>
      <c r="AI83" s="12">
        <v>6.7975422315532414</v>
      </c>
      <c r="AJ83" s="12">
        <v>6.6578050694998963</v>
      </c>
      <c r="AK83" s="12">
        <v>6.5217994952456717</v>
      </c>
      <c r="AL83" s="12">
        <v>6.3900131373783289</v>
      </c>
      <c r="AM83" s="12">
        <v>6.1873302431947979</v>
      </c>
      <c r="AN83" s="12">
        <v>6.0689365990230009</v>
      </c>
      <c r="AO83" s="12">
        <v>5.8874431272825127</v>
      </c>
      <c r="AP83" s="12"/>
    </row>
    <row r="84" spans="1:42" x14ac:dyDescent="0.2">
      <c r="A84" s="52">
        <v>98000</v>
      </c>
      <c r="B84" s="8">
        <v>0.27500000000000002</v>
      </c>
      <c r="C84" s="8">
        <v>0.28499999999999998</v>
      </c>
      <c r="D84" s="8">
        <v>0.30499999999999999</v>
      </c>
      <c r="E84" s="8">
        <v>0.32500000000000001</v>
      </c>
      <c r="F84" s="8">
        <v>0.34</v>
      </c>
      <c r="G84" s="8">
        <v>0.35499999999999998</v>
      </c>
      <c r="H84" s="8">
        <v>0.37</v>
      </c>
      <c r="I84" s="8">
        <v>0.38500000000000001</v>
      </c>
      <c r="J84" s="8">
        <v>0.4</v>
      </c>
      <c r="K84" s="8">
        <v>0.41</v>
      </c>
      <c r="L84" s="8">
        <v>0.42500000000000004</v>
      </c>
      <c r="M84" s="8">
        <v>0.43999999999999995</v>
      </c>
      <c r="O84" s="52">
        <v>98000</v>
      </c>
      <c r="P84" s="11">
        <v>723796.71408073977</v>
      </c>
      <c r="Q84" s="11">
        <v>698421.07700783748</v>
      </c>
      <c r="R84" s="11">
        <v>697236.95461495686</v>
      </c>
      <c r="S84" s="11">
        <v>694360.68827742396</v>
      </c>
      <c r="T84" s="11">
        <v>680153.49648777116</v>
      </c>
      <c r="U84" s="11">
        <v>666159.13869221765</v>
      </c>
      <c r="V84" s="11">
        <v>652464.89681098983</v>
      </c>
      <c r="W84" s="11">
        <v>639136.35053407575</v>
      </c>
      <c r="X84" s="11">
        <v>626221.28746307618</v>
      </c>
      <c r="Y84" s="11">
        <v>606358.36383309017</v>
      </c>
      <c r="Z84" s="11">
        <v>594755.7867042541</v>
      </c>
      <c r="AA84" s="11">
        <v>583601.25896188943</v>
      </c>
      <c r="AC84" s="52">
        <v>98000</v>
      </c>
      <c r="AD84" s="12">
        <v>7.3856807559259163</v>
      </c>
      <c r="AE84" s="12">
        <v>7.1267456837534437</v>
      </c>
      <c r="AF84" s="12">
        <v>7.1146628021934371</v>
      </c>
      <c r="AG84" s="12">
        <v>7.0853131456879996</v>
      </c>
      <c r="AH84" s="12">
        <v>6.9403418008956237</v>
      </c>
      <c r="AI84" s="12">
        <v>6.7975422315532414</v>
      </c>
      <c r="AJ84" s="12">
        <v>6.6578050694998963</v>
      </c>
      <c r="AK84" s="12">
        <v>6.5217994952456708</v>
      </c>
      <c r="AL84" s="12">
        <v>6.390013137378328</v>
      </c>
      <c r="AM84" s="12">
        <v>6.1873302431947979</v>
      </c>
      <c r="AN84" s="12">
        <v>6.0689365990230009</v>
      </c>
      <c r="AO84" s="12">
        <v>5.9551148873662187</v>
      </c>
      <c r="AP84" s="12"/>
    </row>
    <row r="85" spans="1:42" x14ac:dyDescent="0.2">
      <c r="A85" s="52">
        <v>99000</v>
      </c>
      <c r="B85" s="8">
        <v>0.27500000000000002</v>
      </c>
      <c r="C85" s="8">
        <v>0.28499999999999998</v>
      </c>
      <c r="D85" s="8">
        <v>0.30499999999999999</v>
      </c>
      <c r="E85" s="8">
        <v>0.32500000000000001</v>
      </c>
      <c r="F85" s="8">
        <v>0.34</v>
      </c>
      <c r="G85" s="8">
        <v>0.35499999999999998</v>
      </c>
      <c r="H85" s="8">
        <v>0.37</v>
      </c>
      <c r="I85" s="8">
        <v>0.38500000000000001</v>
      </c>
      <c r="J85" s="8">
        <v>0.4</v>
      </c>
      <c r="K85" s="8">
        <v>0.41</v>
      </c>
      <c r="L85" s="8">
        <v>0.42500000000000004</v>
      </c>
      <c r="M85" s="8">
        <v>0.43999999999999995</v>
      </c>
      <c r="O85" s="52">
        <v>99000</v>
      </c>
      <c r="P85" s="11">
        <v>731182.39483666583</v>
      </c>
      <c r="Q85" s="11">
        <v>705547.82269159087</v>
      </c>
      <c r="R85" s="11">
        <v>704351.61741715029</v>
      </c>
      <c r="S85" s="11">
        <v>701446.001423112</v>
      </c>
      <c r="T85" s="11">
        <v>687093.8382886668</v>
      </c>
      <c r="U85" s="11">
        <v>672956.68092377088</v>
      </c>
      <c r="V85" s="11">
        <v>659122.70188048971</v>
      </c>
      <c r="W85" s="11">
        <v>645658.15002932143</v>
      </c>
      <c r="X85" s="11">
        <v>632611.30060045456</v>
      </c>
      <c r="Y85" s="11">
        <v>612545.694076285</v>
      </c>
      <c r="Z85" s="11">
        <v>600824.72330327705</v>
      </c>
      <c r="AA85" s="11">
        <v>589556.37384925573</v>
      </c>
      <c r="AC85" s="52">
        <v>99000</v>
      </c>
      <c r="AD85" s="12">
        <v>7.3856807559259172</v>
      </c>
      <c r="AE85" s="12">
        <v>7.1267456837534429</v>
      </c>
      <c r="AF85" s="12">
        <v>7.1146628021934371</v>
      </c>
      <c r="AG85" s="12">
        <v>7.0853131456879996</v>
      </c>
      <c r="AH85" s="12">
        <v>6.9403418008956246</v>
      </c>
      <c r="AI85" s="12">
        <v>6.7975422315532414</v>
      </c>
      <c r="AJ85" s="12">
        <v>6.6578050694998963</v>
      </c>
      <c r="AK85" s="12">
        <v>6.5217994952456708</v>
      </c>
      <c r="AL85" s="12">
        <v>6.3900131373783289</v>
      </c>
      <c r="AM85" s="12">
        <v>6.1873302431947979</v>
      </c>
      <c r="AN85" s="12">
        <v>6.0689365990230009</v>
      </c>
      <c r="AO85" s="12">
        <v>5.9551148873662196</v>
      </c>
      <c r="AP85" s="12"/>
    </row>
    <row r="86" spans="1:42" x14ac:dyDescent="0.2">
      <c r="A86" s="52">
        <v>100000</v>
      </c>
      <c r="B86" s="8">
        <v>0.27500000000000002</v>
      </c>
      <c r="C86" s="8">
        <v>0.28499999999999998</v>
      </c>
      <c r="D86" s="8">
        <v>0.30499999999999999</v>
      </c>
      <c r="E86" s="8">
        <v>0.32500000000000001</v>
      </c>
      <c r="F86" s="8">
        <v>0.34</v>
      </c>
      <c r="G86" s="8">
        <v>0.35499999999999998</v>
      </c>
      <c r="H86" s="8">
        <v>0.37</v>
      </c>
      <c r="I86" s="8">
        <v>0.38500000000000001</v>
      </c>
      <c r="J86" s="8">
        <v>0.4</v>
      </c>
      <c r="K86" s="8">
        <v>0.41</v>
      </c>
      <c r="L86" s="8">
        <v>0.42500000000000004</v>
      </c>
      <c r="M86" s="8">
        <v>0.43999999999999995</v>
      </c>
      <c r="O86" s="52">
        <v>100000</v>
      </c>
      <c r="P86" s="11">
        <v>738568.07559259166</v>
      </c>
      <c r="Q86" s="11">
        <v>712674.56837534439</v>
      </c>
      <c r="R86" s="11">
        <v>711466.28021934372</v>
      </c>
      <c r="S86" s="11">
        <v>708531.31456880004</v>
      </c>
      <c r="T86" s="11">
        <v>694034.18008956243</v>
      </c>
      <c r="U86" s="11">
        <v>679754.22315532411</v>
      </c>
      <c r="V86" s="11">
        <v>665780.50694998971</v>
      </c>
      <c r="W86" s="11">
        <v>652179.94952456723</v>
      </c>
      <c r="X86" s="11">
        <v>639001.31373783294</v>
      </c>
      <c r="Y86" s="11">
        <v>618733.02431947971</v>
      </c>
      <c r="Z86" s="11">
        <v>606893.6599023001</v>
      </c>
      <c r="AA86" s="11">
        <v>595511.48873662192</v>
      </c>
      <c r="AC86" s="52">
        <v>100000</v>
      </c>
      <c r="AD86" s="12">
        <v>7.3856807559259163</v>
      </c>
      <c r="AE86" s="12">
        <v>7.1267456837534437</v>
      </c>
      <c r="AF86" s="12">
        <v>7.1146628021934371</v>
      </c>
      <c r="AG86" s="12">
        <v>7.0853131456880005</v>
      </c>
      <c r="AH86" s="12">
        <v>6.9403418008956246</v>
      </c>
      <c r="AI86" s="12">
        <v>6.7975422315532414</v>
      </c>
      <c r="AJ86" s="12">
        <v>6.6578050694998971</v>
      </c>
      <c r="AK86" s="12">
        <v>6.5217994952456726</v>
      </c>
      <c r="AL86" s="12">
        <v>6.3900131373783298</v>
      </c>
      <c r="AM86" s="12">
        <v>6.187330243194797</v>
      </c>
      <c r="AN86" s="12">
        <v>6.0689365990230009</v>
      </c>
      <c r="AO86" s="12">
        <v>5.9551148873662196</v>
      </c>
      <c r="AP86" s="12"/>
    </row>
    <row r="87" spans="1:42" x14ac:dyDescent="0.2">
      <c r="A87" s="52">
        <v>101000</v>
      </c>
      <c r="B87" s="8">
        <v>0.27500000000000002</v>
      </c>
      <c r="C87" s="8">
        <v>0.28499999999999998</v>
      </c>
      <c r="D87" s="8">
        <v>0.30499999999999999</v>
      </c>
      <c r="E87" s="8">
        <v>0.32500000000000001</v>
      </c>
      <c r="F87" s="8">
        <v>0.34</v>
      </c>
      <c r="G87" s="8">
        <v>0.35499999999999998</v>
      </c>
      <c r="H87" s="8">
        <v>0.37</v>
      </c>
      <c r="I87" s="8">
        <v>0.38500000000000001</v>
      </c>
      <c r="J87" s="8">
        <v>0.4</v>
      </c>
      <c r="K87" s="8">
        <v>0.41</v>
      </c>
      <c r="L87" s="8">
        <v>0.42500000000000004</v>
      </c>
      <c r="M87" s="8">
        <v>0.43999999999999995</v>
      </c>
      <c r="O87" s="52">
        <v>101000</v>
      </c>
      <c r="P87" s="11">
        <v>745953.75634851761</v>
      </c>
      <c r="Q87" s="11">
        <v>719801.31405909779</v>
      </c>
      <c r="R87" s="11">
        <v>718580.94302153715</v>
      </c>
      <c r="S87" s="11">
        <v>715616.62771448796</v>
      </c>
      <c r="T87" s="11">
        <v>700974.52189045807</v>
      </c>
      <c r="U87" s="11">
        <v>686551.76538687735</v>
      </c>
      <c r="V87" s="11">
        <v>672438.31201948947</v>
      </c>
      <c r="W87" s="11">
        <v>658701.74901981279</v>
      </c>
      <c r="X87" s="11">
        <v>645391.32687521121</v>
      </c>
      <c r="Y87" s="11">
        <v>624920.35456267453</v>
      </c>
      <c r="Z87" s="11">
        <v>612962.59650132305</v>
      </c>
      <c r="AA87" s="11">
        <v>601466.60362398811</v>
      </c>
      <c r="AC87" s="52">
        <v>101000</v>
      </c>
      <c r="AD87" s="12">
        <v>7.3856807559259172</v>
      </c>
      <c r="AE87" s="12">
        <v>7.1267456837534437</v>
      </c>
      <c r="AF87" s="12">
        <v>7.1146628021934371</v>
      </c>
      <c r="AG87" s="12">
        <v>7.0853131456879996</v>
      </c>
      <c r="AH87" s="12">
        <v>6.9403418008956246</v>
      </c>
      <c r="AI87" s="12">
        <v>6.7975422315532414</v>
      </c>
      <c r="AJ87" s="12">
        <v>6.6578050694998954</v>
      </c>
      <c r="AK87" s="12">
        <v>6.5217994952456708</v>
      </c>
      <c r="AL87" s="12">
        <v>6.3900131373783289</v>
      </c>
      <c r="AM87" s="12">
        <v>6.187330243194797</v>
      </c>
      <c r="AN87" s="12">
        <v>6.0689365990230009</v>
      </c>
      <c r="AO87" s="12">
        <v>5.9551148873662187</v>
      </c>
      <c r="AP87" s="12"/>
    </row>
    <row r="88" spans="1:42" x14ac:dyDescent="0.2">
      <c r="A88" s="52">
        <v>102000</v>
      </c>
      <c r="B88" s="8">
        <v>0.27500000000000002</v>
      </c>
      <c r="C88" s="8">
        <v>0.28499999999999998</v>
      </c>
      <c r="D88" s="8">
        <v>0.30499999999999999</v>
      </c>
      <c r="E88" s="8">
        <v>0.32500000000000001</v>
      </c>
      <c r="F88" s="8">
        <v>0.34</v>
      </c>
      <c r="G88" s="8">
        <v>0.35499999999999998</v>
      </c>
      <c r="H88" s="8">
        <v>0.37</v>
      </c>
      <c r="I88" s="8">
        <v>0.38500000000000001</v>
      </c>
      <c r="J88" s="8">
        <v>0.4</v>
      </c>
      <c r="K88" s="8">
        <v>0.41</v>
      </c>
      <c r="L88" s="8">
        <v>0.42500000000000004</v>
      </c>
      <c r="M88" s="8">
        <v>0.43999999999999995</v>
      </c>
      <c r="O88" s="52">
        <v>102000</v>
      </c>
      <c r="P88" s="11">
        <v>753339.43710444355</v>
      </c>
      <c r="Q88" s="11">
        <v>726928.05974285118</v>
      </c>
      <c r="R88" s="11">
        <v>725695.60582373058</v>
      </c>
      <c r="S88" s="11">
        <v>722701.94086017599</v>
      </c>
      <c r="T88" s="11">
        <v>707914.8636913537</v>
      </c>
      <c r="U88" s="11">
        <v>693349.30761843058</v>
      </c>
      <c r="V88" s="11">
        <v>679096.11708898947</v>
      </c>
      <c r="W88" s="11">
        <v>665223.54851505847</v>
      </c>
      <c r="X88" s="11">
        <v>651781.34001258959</v>
      </c>
      <c r="Y88" s="11">
        <v>631107.68480586936</v>
      </c>
      <c r="Z88" s="11">
        <v>619031.53310034599</v>
      </c>
      <c r="AA88" s="11">
        <v>607421.71851135429</v>
      </c>
      <c r="AC88" s="52">
        <v>102000</v>
      </c>
      <c r="AD88" s="12">
        <v>7.3856807559259172</v>
      </c>
      <c r="AE88" s="12">
        <v>7.1267456837534429</v>
      </c>
      <c r="AF88" s="12">
        <v>7.1146628021934371</v>
      </c>
      <c r="AG88" s="12">
        <v>7.0853131456879996</v>
      </c>
      <c r="AH88" s="12">
        <v>6.9403418008956246</v>
      </c>
      <c r="AI88" s="12">
        <v>6.7975422315532414</v>
      </c>
      <c r="AJ88" s="12">
        <v>6.6578050694998971</v>
      </c>
      <c r="AK88" s="12">
        <v>6.5217994952456717</v>
      </c>
      <c r="AL88" s="12">
        <v>6.3900131373783289</v>
      </c>
      <c r="AM88" s="12">
        <v>6.1873302431947979</v>
      </c>
      <c r="AN88" s="12">
        <v>6.068936599023</v>
      </c>
      <c r="AO88" s="12">
        <v>5.9551148873662187</v>
      </c>
      <c r="AP88" s="12"/>
    </row>
    <row r="89" spans="1:42" x14ac:dyDescent="0.2">
      <c r="A89" s="52">
        <v>103000</v>
      </c>
      <c r="B89" s="8">
        <v>0.27500000000000002</v>
      </c>
      <c r="C89" s="8">
        <v>0.28499999999999998</v>
      </c>
      <c r="D89" s="8">
        <v>0.30499999999999999</v>
      </c>
      <c r="E89" s="8">
        <v>0.32500000000000001</v>
      </c>
      <c r="F89" s="8">
        <v>0.34</v>
      </c>
      <c r="G89" s="8">
        <v>0.35499999999999998</v>
      </c>
      <c r="H89" s="8">
        <v>0.37</v>
      </c>
      <c r="I89" s="8">
        <v>0.38500000000000001</v>
      </c>
      <c r="J89" s="8">
        <v>0.4</v>
      </c>
      <c r="K89" s="8">
        <v>0.41</v>
      </c>
      <c r="L89" s="8">
        <v>0.42499999999999999</v>
      </c>
      <c r="M89" s="8">
        <v>0.43999999999999995</v>
      </c>
      <c r="O89" s="52">
        <v>103000</v>
      </c>
      <c r="P89" s="11">
        <v>760725.11786036938</v>
      </c>
      <c r="Q89" s="11">
        <v>734054.8054266047</v>
      </c>
      <c r="R89" s="11">
        <v>732810.26862592401</v>
      </c>
      <c r="S89" s="11">
        <v>729787.25400586403</v>
      </c>
      <c r="T89" s="11">
        <v>714855.20549224934</v>
      </c>
      <c r="U89" s="11">
        <v>700146.84984998393</v>
      </c>
      <c r="V89" s="11">
        <v>685753.92215848935</v>
      </c>
      <c r="W89" s="11">
        <v>671745.34801030415</v>
      </c>
      <c r="X89" s="11">
        <v>658171.35314996785</v>
      </c>
      <c r="Y89" s="11">
        <v>637295.01504906407</v>
      </c>
      <c r="Z89" s="11">
        <v>625100.46969936893</v>
      </c>
      <c r="AA89" s="11">
        <v>613376.83339872048</v>
      </c>
      <c r="AC89" s="52">
        <v>103000</v>
      </c>
      <c r="AD89" s="12">
        <v>7.3856807559259163</v>
      </c>
      <c r="AE89" s="12">
        <v>7.1267456837534437</v>
      </c>
      <c r="AF89" s="12">
        <v>7.1146628021934371</v>
      </c>
      <c r="AG89" s="12">
        <v>7.0853131456880005</v>
      </c>
      <c r="AH89" s="12">
        <v>6.9403418008956246</v>
      </c>
      <c r="AI89" s="12">
        <v>6.7975422315532423</v>
      </c>
      <c r="AJ89" s="12">
        <v>6.6578050694998963</v>
      </c>
      <c r="AK89" s="12">
        <v>6.5217994952456717</v>
      </c>
      <c r="AL89" s="12">
        <v>6.3900131373783289</v>
      </c>
      <c r="AM89" s="12">
        <v>6.187330243194797</v>
      </c>
      <c r="AN89" s="12">
        <v>6.0689365990229991</v>
      </c>
      <c r="AO89" s="12">
        <v>5.9551148873662179</v>
      </c>
      <c r="AP89" s="12"/>
    </row>
    <row r="90" spans="1:42" x14ac:dyDescent="0.2">
      <c r="A90" s="52">
        <v>104000</v>
      </c>
      <c r="B90" s="8">
        <v>0.27500000000000002</v>
      </c>
      <c r="C90" s="8">
        <v>0.28499999999999998</v>
      </c>
      <c r="D90" s="8">
        <v>0.30499999999999999</v>
      </c>
      <c r="E90" s="8">
        <v>0.32500000000000001</v>
      </c>
      <c r="F90" s="8">
        <v>0.34</v>
      </c>
      <c r="G90" s="8">
        <v>0.35499999999999998</v>
      </c>
      <c r="H90" s="8">
        <v>0.37</v>
      </c>
      <c r="I90" s="8">
        <v>0.38500000000000001</v>
      </c>
      <c r="J90" s="8">
        <v>0.4</v>
      </c>
      <c r="K90" s="8">
        <v>0.41</v>
      </c>
      <c r="L90" s="8">
        <v>0.42499999999999999</v>
      </c>
      <c r="M90" s="8">
        <v>0.43999999999999995</v>
      </c>
      <c r="O90" s="52">
        <v>104000</v>
      </c>
      <c r="P90" s="11">
        <v>768110.79861629533</v>
      </c>
      <c r="Q90" s="11">
        <v>741181.55111035809</v>
      </c>
      <c r="R90" s="11">
        <v>739924.93142811756</v>
      </c>
      <c r="S90" s="11">
        <v>736872.56715155195</v>
      </c>
      <c r="T90" s="11">
        <v>721795.54729314486</v>
      </c>
      <c r="U90" s="11">
        <v>706944.39208153705</v>
      </c>
      <c r="V90" s="11">
        <v>692411.72722798912</v>
      </c>
      <c r="W90" s="11">
        <v>678267.14750554983</v>
      </c>
      <c r="X90" s="11">
        <v>664561.36628734611</v>
      </c>
      <c r="Y90" s="11">
        <v>643482.34529225901</v>
      </c>
      <c r="Z90" s="11">
        <v>631169.40629839199</v>
      </c>
      <c r="AA90" s="11">
        <v>619331.94828608667</v>
      </c>
      <c r="AC90" s="52">
        <v>104000</v>
      </c>
      <c r="AD90" s="12">
        <v>7.3856807559259163</v>
      </c>
      <c r="AE90" s="12">
        <v>7.1267456837534429</v>
      </c>
      <c r="AF90" s="12">
        <v>7.1146628021934379</v>
      </c>
      <c r="AG90" s="12">
        <v>7.0853131456879996</v>
      </c>
      <c r="AH90" s="12">
        <v>6.9403418008956237</v>
      </c>
      <c r="AI90" s="12">
        <v>6.7975422315532406</v>
      </c>
      <c r="AJ90" s="12">
        <v>6.6578050694998954</v>
      </c>
      <c r="AK90" s="12">
        <v>6.5217994952456717</v>
      </c>
      <c r="AL90" s="12">
        <v>6.390013137378328</v>
      </c>
      <c r="AM90" s="12">
        <v>6.1873302431947979</v>
      </c>
      <c r="AN90" s="12">
        <v>6.068936599023</v>
      </c>
      <c r="AO90" s="12">
        <v>5.9551148873662179</v>
      </c>
      <c r="AP90" s="12"/>
    </row>
    <row r="91" spans="1:42" x14ac:dyDescent="0.2">
      <c r="A91" s="52">
        <v>105000</v>
      </c>
      <c r="B91" s="8">
        <v>0.27500000000000002</v>
      </c>
      <c r="C91" s="8">
        <v>0.28499999999999998</v>
      </c>
      <c r="D91" s="8">
        <v>0.30499999999999999</v>
      </c>
      <c r="E91" s="8">
        <v>0.32500000000000001</v>
      </c>
      <c r="F91" s="8">
        <v>0.34</v>
      </c>
      <c r="G91" s="8">
        <v>0.35499999999999998</v>
      </c>
      <c r="H91" s="8">
        <v>0.37</v>
      </c>
      <c r="I91" s="8">
        <v>0.38500000000000001</v>
      </c>
      <c r="J91" s="8">
        <v>0.4</v>
      </c>
      <c r="K91" s="8">
        <v>0.41</v>
      </c>
      <c r="L91" s="8">
        <v>0.42499999999999999</v>
      </c>
      <c r="M91" s="8">
        <v>0.43999999999999995</v>
      </c>
      <c r="O91" s="52">
        <v>105000</v>
      </c>
      <c r="P91" s="11">
        <v>775496.47937222128</v>
      </c>
      <c r="Q91" s="11">
        <v>748308.29679411161</v>
      </c>
      <c r="R91" s="11">
        <v>747039.59423031087</v>
      </c>
      <c r="S91" s="11">
        <v>743957.88029723999</v>
      </c>
      <c r="T91" s="11">
        <v>728735.88909404061</v>
      </c>
      <c r="U91" s="11">
        <v>713741.93431309029</v>
      </c>
      <c r="V91" s="11">
        <v>699069.53229748912</v>
      </c>
      <c r="W91" s="11">
        <v>684788.94700079551</v>
      </c>
      <c r="X91" s="11">
        <v>670951.3794247245</v>
      </c>
      <c r="Y91" s="11">
        <v>649669.67553545372</v>
      </c>
      <c r="Z91" s="11">
        <v>637238.34289741493</v>
      </c>
      <c r="AA91" s="11">
        <v>625287.06317345297</v>
      </c>
      <c r="AC91" s="52">
        <v>105000</v>
      </c>
      <c r="AD91" s="12">
        <v>7.3856807559259172</v>
      </c>
      <c r="AE91" s="12">
        <v>7.1267456837534437</v>
      </c>
      <c r="AF91" s="12">
        <v>7.1146628021934371</v>
      </c>
      <c r="AG91" s="12">
        <v>7.0853131456879996</v>
      </c>
      <c r="AH91" s="12">
        <v>6.9403418008956246</v>
      </c>
      <c r="AI91" s="12">
        <v>6.7975422315532406</v>
      </c>
      <c r="AJ91" s="12">
        <v>6.6578050694998963</v>
      </c>
      <c r="AK91" s="12">
        <v>6.5217994952456717</v>
      </c>
      <c r="AL91" s="12">
        <v>6.3900131373783289</v>
      </c>
      <c r="AM91" s="12">
        <v>6.187330243194797</v>
      </c>
      <c r="AN91" s="12">
        <v>6.0689365990229991</v>
      </c>
      <c r="AO91" s="12">
        <v>5.9551148873662187</v>
      </c>
      <c r="AP91" s="12"/>
    </row>
    <row r="92" spans="1:42" x14ac:dyDescent="0.2">
      <c r="A92" s="52">
        <v>106000</v>
      </c>
      <c r="B92" s="8">
        <v>0.27500000000000002</v>
      </c>
      <c r="C92" s="8">
        <v>0.28499999999999998</v>
      </c>
      <c r="D92" s="8">
        <v>0.30499999999999999</v>
      </c>
      <c r="E92" s="8">
        <v>0.32500000000000001</v>
      </c>
      <c r="F92" s="8">
        <v>0.34</v>
      </c>
      <c r="G92" s="8">
        <v>0.35499999999999998</v>
      </c>
      <c r="H92" s="8">
        <v>0.37</v>
      </c>
      <c r="I92" s="8">
        <v>0.38500000000000001</v>
      </c>
      <c r="J92" s="8">
        <v>0.4</v>
      </c>
      <c r="K92" s="8">
        <v>0.41</v>
      </c>
      <c r="L92" s="8">
        <v>0.42499999999999999</v>
      </c>
      <c r="M92" s="8">
        <v>0.43999999999999995</v>
      </c>
      <c r="O92" s="52">
        <v>106000</v>
      </c>
      <c r="P92" s="11">
        <v>782882.16012814722</v>
      </c>
      <c r="Q92" s="11">
        <v>755435.042477865</v>
      </c>
      <c r="R92" s="11">
        <v>754154.25703250431</v>
      </c>
      <c r="S92" s="11">
        <v>751043.19344292802</v>
      </c>
      <c r="T92" s="11">
        <v>735676.23089493625</v>
      </c>
      <c r="U92" s="11">
        <v>720539.47654464364</v>
      </c>
      <c r="V92" s="11">
        <v>705727.337366989</v>
      </c>
      <c r="W92" s="11">
        <v>691310.74649604119</v>
      </c>
      <c r="X92" s="11">
        <v>677341.39256210288</v>
      </c>
      <c r="Y92" s="11">
        <v>655857.00577864854</v>
      </c>
      <c r="Z92" s="11">
        <v>643307.27949643799</v>
      </c>
      <c r="AA92" s="11">
        <v>631242.17806081916</v>
      </c>
      <c r="AC92" s="52">
        <v>106000</v>
      </c>
      <c r="AD92" s="12">
        <v>7.3856807559259172</v>
      </c>
      <c r="AE92" s="12">
        <v>7.1267456837534437</v>
      </c>
      <c r="AF92" s="12">
        <v>7.1146628021934371</v>
      </c>
      <c r="AG92" s="12">
        <v>7.0853131456880005</v>
      </c>
      <c r="AH92" s="12">
        <v>6.9403418008956246</v>
      </c>
      <c r="AI92" s="12">
        <v>6.7975422315532414</v>
      </c>
      <c r="AJ92" s="12">
        <v>6.6578050694998963</v>
      </c>
      <c r="AK92" s="12">
        <v>6.5217994952456717</v>
      </c>
      <c r="AL92" s="12">
        <v>6.3900131373783289</v>
      </c>
      <c r="AM92" s="12">
        <v>6.1873302431947979</v>
      </c>
      <c r="AN92" s="12">
        <v>6.068936599023</v>
      </c>
      <c r="AO92" s="12">
        <v>5.9551148873662187</v>
      </c>
      <c r="AP92" s="12"/>
    </row>
    <row r="93" spans="1:42" x14ac:dyDescent="0.2">
      <c r="A93" s="52">
        <v>107000</v>
      </c>
      <c r="B93" s="8">
        <v>0.27500000000000002</v>
      </c>
      <c r="C93" s="8">
        <v>0.28499999999999998</v>
      </c>
      <c r="D93" s="8">
        <v>0.30499999999999999</v>
      </c>
      <c r="E93" s="8">
        <v>0.32500000000000001</v>
      </c>
      <c r="F93" s="8">
        <v>0.34</v>
      </c>
      <c r="G93" s="8">
        <v>0.35499999999999998</v>
      </c>
      <c r="H93" s="8">
        <v>0.37</v>
      </c>
      <c r="I93" s="8">
        <v>0.38500000000000001</v>
      </c>
      <c r="J93" s="8">
        <v>0.4</v>
      </c>
      <c r="K93" s="8">
        <v>0.41</v>
      </c>
      <c r="L93" s="8">
        <v>0.42499999999999999</v>
      </c>
      <c r="M93" s="8">
        <v>0.43999999999999995</v>
      </c>
      <c r="O93" s="52">
        <v>107000</v>
      </c>
      <c r="P93" s="11">
        <v>790267.84088407306</v>
      </c>
      <c r="Q93" s="11">
        <v>762561.7881616184</v>
      </c>
      <c r="R93" s="11">
        <v>761268.91983469785</v>
      </c>
      <c r="S93" s="11">
        <v>758128.50658861594</v>
      </c>
      <c r="T93" s="11">
        <v>742616.57269583177</v>
      </c>
      <c r="U93" s="11">
        <v>727337.01877619675</v>
      </c>
      <c r="V93" s="11">
        <v>712385.14243648888</v>
      </c>
      <c r="W93" s="11">
        <v>697832.54599128687</v>
      </c>
      <c r="X93" s="11">
        <v>683731.40569948114</v>
      </c>
      <c r="Y93" s="11">
        <v>662044.33602184337</v>
      </c>
      <c r="Z93" s="11">
        <v>649376.21609546093</v>
      </c>
      <c r="AA93" s="11">
        <v>637197.29294818535</v>
      </c>
      <c r="AC93" s="52">
        <v>107000</v>
      </c>
      <c r="AD93" s="12">
        <v>7.3856807559259163</v>
      </c>
      <c r="AE93" s="12">
        <v>7.1267456837534429</v>
      </c>
      <c r="AF93" s="12">
        <v>7.1146628021934379</v>
      </c>
      <c r="AG93" s="12">
        <v>7.0853131456879996</v>
      </c>
      <c r="AH93" s="12">
        <v>6.9403418008956237</v>
      </c>
      <c r="AI93" s="12">
        <v>6.7975422315532406</v>
      </c>
      <c r="AJ93" s="12">
        <v>6.6578050694998963</v>
      </c>
      <c r="AK93" s="12">
        <v>6.5217994952456717</v>
      </c>
      <c r="AL93" s="12">
        <v>6.390013137378328</v>
      </c>
      <c r="AM93" s="12">
        <v>6.1873302431947979</v>
      </c>
      <c r="AN93" s="12">
        <v>6.0689365990229991</v>
      </c>
      <c r="AO93" s="12">
        <v>5.9551148873662179</v>
      </c>
      <c r="AP93" s="12"/>
    </row>
    <row r="94" spans="1:42" x14ac:dyDescent="0.2">
      <c r="A94" s="52">
        <v>108000</v>
      </c>
      <c r="B94" s="8">
        <v>0.27500000000000002</v>
      </c>
      <c r="C94" s="8">
        <v>0.28499999999999998</v>
      </c>
      <c r="D94" s="8">
        <v>0.30499999999999999</v>
      </c>
      <c r="E94" s="8">
        <v>0.32500000000000001</v>
      </c>
      <c r="F94" s="8">
        <v>0.34</v>
      </c>
      <c r="G94" s="8">
        <v>0.35499999999999998</v>
      </c>
      <c r="H94" s="8">
        <v>0.37</v>
      </c>
      <c r="I94" s="8">
        <v>0.38500000000000001</v>
      </c>
      <c r="J94" s="8">
        <v>0.4</v>
      </c>
      <c r="K94" s="8">
        <v>0.41</v>
      </c>
      <c r="L94" s="8">
        <v>0.42499999999999999</v>
      </c>
      <c r="M94" s="8">
        <v>0.43999999999999995</v>
      </c>
      <c r="O94" s="52">
        <v>108000</v>
      </c>
      <c r="P94" s="11">
        <v>797653.52163999912</v>
      </c>
      <c r="Q94" s="11">
        <v>769688.53384537192</v>
      </c>
      <c r="R94" s="11">
        <v>768383.58263689128</v>
      </c>
      <c r="S94" s="11">
        <v>765213.81973430398</v>
      </c>
      <c r="T94" s="11">
        <v>749556.9144967274</v>
      </c>
      <c r="U94" s="11">
        <v>734134.5610077501</v>
      </c>
      <c r="V94" s="11">
        <v>719042.94750598876</v>
      </c>
      <c r="W94" s="11">
        <v>704354.34548653255</v>
      </c>
      <c r="X94" s="11">
        <v>690121.41883685952</v>
      </c>
      <c r="Y94" s="11">
        <v>668231.66626503819</v>
      </c>
      <c r="Z94" s="11">
        <v>655445.15269448399</v>
      </c>
      <c r="AA94" s="11">
        <v>643152.40783555165</v>
      </c>
      <c r="AC94" s="52">
        <v>108000</v>
      </c>
      <c r="AD94" s="12">
        <v>7.3856807559259181</v>
      </c>
      <c r="AE94" s="12">
        <v>7.1267456837534437</v>
      </c>
      <c r="AF94" s="12">
        <v>7.1146628021934379</v>
      </c>
      <c r="AG94" s="12">
        <v>7.0853131456879996</v>
      </c>
      <c r="AH94" s="12">
        <v>6.9403418008956237</v>
      </c>
      <c r="AI94" s="12">
        <v>6.7975422315532414</v>
      </c>
      <c r="AJ94" s="12">
        <v>6.6578050694998963</v>
      </c>
      <c r="AK94" s="12">
        <v>6.5217994952456717</v>
      </c>
      <c r="AL94" s="12">
        <v>6.3900131373783289</v>
      </c>
      <c r="AM94" s="12">
        <v>6.1873302431947979</v>
      </c>
      <c r="AN94" s="12">
        <v>6.068936599023</v>
      </c>
      <c r="AO94" s="12">
        <v>5.9551148873662187</v>
      </c>
      <c r="AP94" s="12"/>
    </row>
    <row r="95" spans="1:42" x14ac:dyDescent="0.2">
      <c r="A95" s="52">
        <v>109000</v>
      </c>
      <c r="B95" s="8">
        <v>0.27500000000000002</v>
      </c>
      <c r="C95" s="8">
        <v>0.28499999999999998</v>
      </c>
      <c r="D95" s="8">
        <v>0.30499999999999999</v>
      </c>
      <c r="E95" s="8">
        <v>0.32500000000000001</v>
      </c>
      <c r="F95" s="8">
        <v>0.34</v>
      </c>
      <c r="G95" s="8">
        <v>0.35499999999999998</v>
      </c>
      <c r="H95" s="8">
        <v>0.37</v>
      </c>
      <c r="I95" s="8">
        <v>0.38500000000000001</v>
      </c>
      <c r="J95" s="8">
        <v>0.4</v>
      </c>
      <c r="K95" s="8">
        <v>0.41</v>
      </c>
      <c r="L95" s="8">
        <v>0.42499999999999999</v>
      </c>
      <c r="M95" s="8">
        <v>0.43999999999999995</v>
      </c>
      <c r="O95" s="52">
        <v>109000</v>
      </c>
      <c r="P95" s="11">
        <v>805039.20239592495</v>
      </c>
      <c r="Q95" s="11">
        <v>776815.27952912531</v>
      </c>
      <c r="R95" s="11">
        <v>775498.2454390846</v>
      </c>
      <c r="S95" s="11">
        <v>772299.13287999202</v>
      </c>
      <c r="T95" s="11">
        <v>756497.25629762316</v>
      </c>
      <c r="U95" s="11">
        <v>740932.10323930334</v>
      </c>
      <c r="V95" s="11">
        <v>725700.75257548876</v>
      </c>
      <c r="W95" s="11">
        <v>710876.14498177823</v>
      </c>
      <c r="X95" s="11">
        <v>696511.4319742379</v>
      </c>
      <c r="Y95" s="11">
        <v>674418.9965082329</v>
      </c>
      <c r="Z95" s="11">
        <v>661514.08929350693</v>
      </c>
      <c r="AA95" s="11">
        <v>649107.52272291784</v>
      </c>
      <c r="AC95" s="52">
        <v>109000</v>
      </c>
      <c r="AD95" s="12">
        <v>7.3856807559259172</v>
      </c>
      <c r="AE95" s="12">
        <v>7.1267456837534429</v>
      </c>
      <c r="AF95" s="12">
        <v>7.1146628021934371</v>
      </c>
      <c r="AG95" s="12">
        <v>7.0853131456880005</v>
      </c>
      <c r="AH95" s="12">
        <v>6.9403418008956255</v>
      </c>
      <c r="AI95" s="12">
        <v>6.7975422315532414</v>
      </c>
      <c r="AJ95" s="12">
        <v>6.6578050694998971</v>
      </c>
      <c r="AK95" s="12">
        <v>6.5217994952456717</v>
      </c>
      <c r="AL95" s="12">
        <v>6.3900131373783298</v>
      </c>
      <c r="AM95" s="12">
        <v>6.187330243194797</v>
      </c>
      <c r="AN95" s="12">
        <v>6.0689365990229991</v>
      </c>
      <c r="AO95" s="12">
        <v>5.9551148873662187</v>
      </c>
      <c r="AP95" s="12"/>
    </row>
    <row r="96" spans="1:42" x14ac:dyDescent="0.2">
      <c r="A96" s="52">
        <v>110000</v>
      </c>
      <c r="B96" s="8">
        <v>0.27500000000000002</v>
      </c>
      <c r="C96" s="8">
        <v>0.28499999999999998</v>
      </c>
      <c r="D96" s="8">
        <v>0.30499999999999999</v>
      </c>
      <c r="E96" s="8">
        <v>0.32500000000000001</v>
      </c>
      <c r="F96" s="8">
        <v>0.34</v>
      </c>
      <c r="G96" s="8">
        <v>0.35499999999999998</v>
      </c>
      <c r="H96" s="8">
        <v>0.37</v>
      </c>
      <c r="I96" s="8">
        <v>0.38500000000000001</v>
      </c>
      <c r="J96" s="8">
        <v>0.4</v>
      </c>
      <c r="K96" s="8">
        <v>0.41</v>
      </c>
      <c r="L96" s="8">
        <v>0.42499999999999999</v>
      </c>
      <c r="M96" s="8">
        <v>0.43999999999999995</v>
      </c>
      <c r="O96" s="52">
        <v>110000</v>
      </c>
      <c r="P96" s="11">
        <v>812424.88315185078</v>
      </c>
      <c r="Q96" s="11">
        <v>783942.02521287883</v>
      </c>
      <c r="R96" s="11">
        <v>782612.90824127814</v>
      </c>
      <c r="S96" s="11">
        <v>779384.44602567994</v>
      </c>
      <c r="T96" s="11">
        <v>763437.59809851868</v>
      </c>
      <c r="U96" s="11">
        <v>747729.64547085646</v>
      </c>
      <c r="V96" s="11">
        <v>732358.55764498853</v>
      </c>
      <c r="W96" s="11">
        <v>717397.94447702379</v>
      </c>
      <c r="X96" s="11">
        <v>702901.44511161617</v>
      </c>
      <c r="Y96" s="11">
        <v>680606.32675142772</v>
      </c>
      <c r="Z96" s="11">
        <v>667583.02589252999</v>
      </c>
      <c r="AA96" s="11">
        <v>655062.63761028403</v>
      </c>
      <c r="AC96" s="52">
        <v>110000</v>
      </c>
      <c r="AD96" s="12">
        <v>7.3856807559259163</v>
      </c>
      <c r="AE96" s="12">
        <v>7.1267456837534437</v>
      </c>
      <c r="AF96" s="12">
        <v>7.1146628021934379</v>
      </c>
      <c r="AG96" s="12">
        <v>7.0853131456879996</v>
      </c>
      <c r="AH96" s="12">
        <v>6.9403418008956246</v>
      </c>
      <c r="AI96" s="12">
        <v>6.7975422315532406</v>
      </c>
      <c r="AJ96" s="12">
        <v>6.6578050694998954</v>
      </c>
      <c r="AK96" s="12">
        <v>6.5217994952456708</v>
      </c>
      <c r="AL96" s="12">
        <v>6.3900131373783289</v>
      </c>
      <c r="AM96" s="12">
        <v>6.1873302431947979</v>
      </c>
      <c r="AN96" s="12">
        <v>6.068936599023</v>
      </c>
      <c r="AO96" s="12">
        <v>5.9551148873662187</v>
      </c>
      <c r="AP96" s="12"/>
    </row>
    <row r="97" spans="1:42" x14ac:dyDescent="0.2">
      <c r="A97" s="52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O97" s="52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C97" s="5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1:42" x14ac:dyDescent="0.2">
      <c r="A98" s="52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O98" s="52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C98" s="5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1:42" x14ac:dyDescent="0.2">
      <c r="A99" s="42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O99" s="42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C99" s="4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</row>
    <row r="149" spans="1:13" x14ac:dyDescent="0.2">
      <c r="A149" s="42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1:13" x14ac:dyDescent="0.2">
      <c r="A150" s="42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1:13" x14ac:dyDescent="0.2">
      <c r="A151" s="42"/>
      <c r="B151" s="13"/>
      <c r="C151" s="13"/>
      <c r="D151" s="8"/>
      <c r="E151" s="8"/>
      <c r="F151" s="8"/>
      <c r="G151" s="8"/>
      <c r="H151" s="8"/>
      <c r="I151" s="13"/>
      <c r="J151" s="13"/>
      <c r="K151" s="13"/>
      <c r="L151" s="13"/>
      <c r="M151" s="13"/>
    </row>
    <row r="152" spans="1:13" x14ac:dyDescent="0.2">
      <c r="A152" s="42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1:13" x14ac:dyDescent="0.2">
      <c r="A153" s="42"/>
      <c r="B153" s="13"/>
      <c r="C153" s="13"/>
      <c r="D153" s="8"/>
      <c r="E153" s="8"/>
      <c r="F153" s="8"/>
      <c r="G153" s="8"/>
      <c r="H153" s="8"/>
      <c r="I153" s="13"/>
      <c r="J153" s="13"/>
      <c r="K153" s="13"/>
      <c r="L153" s="13"/>
      <c r="M153" s="13"/>
    </row>
    <row r="154" spans="1:13" x14ac:dyDescent="0.2">
      <c r="A154" s="42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1:13" x14ac:dyDescent="0.2">
      <c r="A155" s="42"/>
      <c r="B155" s="13"/>
      <c r="C155" s="13"/>
      <c r="D155" s="8"/>
      <c r="E155" s="8"/>
      <c r="F155" s="8"/>
      <c r="G155" s="8"/>
      <c r="H155" s="8"/>
      <c r="I155" s="13"/>
      <c r="J155" s="13"/>
      <c r="K155" s="13"/>
      <c r="L155" s="13"/>
      <c r="M155" s="13"/>
    </row>
    <row r="156" spans="1:13" x14ac:dyDescent="0.2">
      <c r="A156" s="42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1:13" x14ac:dyDescent="0.2">
      <c r="A157" s="42"/>
      <c r="B157" s="13"/>
      <c r="C157" s="13"/>
      <c r="D157" s="8"/>
      <c r="E157" s="8"/>
      <c r="F157" s="8"/>
      <c r="G157" s="8"/>
      <c r="H157" s="8"/>
      <c r="I157" s="13"/>
      <c r="J157" s="13"/>
      <c r="K157" s="13"/>
      <c r="L157" s="13"/>
      <c r="M157" s="13"/>
    </row>
    <row r="158" spans="1:13" x14ac:dyDescent="0.2">
      <c r="A158" s="42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1:13" x14ac:dyDescent="0.2">
      <c r="A159" s="42"/>
      <c r="B159" s="13"/>
      <c r="C159" s="13"/>
      <c r="D159" s="8"/>
      <c r="E159" s="8"/>
      <c r="F159" s="8"/>
      <c r="G159" s="8"/>
      <c r="H159" s="8"/>
      <c r="I159" s="13"/>
      <c r="J159" s="13"/>
      <c r="K159" s="13"/>
      <c r="L159" s="13"/>
      <c r="M159" s="13"/>
    </row>
    <row r="160" spans="1:13" x14ac:dyDescent="0.2">
      <c r="A160" s="42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spans="1:13" x14ac:dyDescent="0.2">
      <c r="A161" s="42"/>
      <c r="B161" s="13"/>
      <c r="C161" s="13"/>
      <c r="D161" s="8"/>
      <c r="E161" s="8"/>
      <c r="F161" s="8"/>
      <c r="G161" s="8"/>
      <c r="H161" s="8"/>
      <c r="I161" s="13"/>
      <c r="J161" s="13"/>
      <c r="K161" s="13"/>
      <c r="L161" s="13"/>
      <c r="M161" s="13"/>
    </row>
    <row r="162" spans="1:13" x14ac:dyDescent="0.2">
      <c r="A162" s="42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1:13" x14ac:dyDescent="0.2">
      <c r="A163" s="42"/>
      <c r="B163" s="13"/>
      <c r="C163" s="13"/>
      <c r="D163" s="8"/>
      <c r="E163" s="8"/>
      <c r="F163" s="8"/>
      <c r="G163" s="8"/>
      <c r="H163" s="8"/>
      <c r="I163" s="13"/>
      <c r="J163" s="13"/>
      <c r="K163" s="13"/>
      <c r="L163" s="13"/>
      <c r="M163" s="13"/>
    </row>
    <row r="164" spans="1:13" x14ac:dyDescent="0.2">
      <c r="A164" s="42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1:13" x14ac:dyDescent="0.2">
      <c r="A165" s="42"/>
      <c r="B165" s="13"/>
      <c r="C165" s="13"/>
      <c r="D165" s="8"/>
      <c r="E165" s="8"/>
      <c r="F165" s="8"/>
      <c r="G165" s="8"/>
      <c r="H165" s="8"/>
      <c r="I165" s="13"/>
      <c r="J165" s="13"/>
      <c r="K165" s="13"/>
      <c r="L165" s="13"/>
      <c r="M165" s="13"/>
    </row>
    <row r="166" spans="1:13" x14ac:dyDescent="0.2">
      <c r="A166" s="42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</row>
    <row r="167" spans="1:13" x14ac:dyDescent="0.2">
      <c r="A167" s="42"/>
      <c r="B167" s="13"/>
      <c r="C167" s="13"/>
      <c r="D167" s="8"/>
      <c r="E167" s="8"/>
      <c r="F167" s="8"/>
      <c r="G167" s="8"/>
      <c r="H167" s="8"/>
      <c r="I167" s="13"/>
      <c r="J167" s="13"/>
      <c r="K167" s="13"/>
      <c r="L167" s="13"/>
      <c r="M167" s="13"/>
    </row>
    <row r="168" spans="1:13" x14ac:dyDescent="0.2">
      <c r="A168" s="42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</row>
    <row r="169" spans="1:13" x14ac:dyDescent="0.2">
      <c r="A169" s="42"/>
      <c r="B169" s="13"/>
      <c r="C169" s="13"/>
      <c r="D169" s="8"/>
      <c r="E169" s="8"/>
      <c r="F169" s="8"/>
      <c r="G169" s="8"/>
      <c r="H169" s="8"/>
      <c r="I169" s="13"/>
      <c r="J169" s="13"/>
      <c r="K169" s="13"/>
      <c r="L169" s="13"/>
      <c r="M169" s="13"/>
    </row>
    <row r="170" spans="1:13" x14ac:dyDescent="0.2">
      <c r="A170" s="42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</row>
    <row r="171" spans="1:13" x14ac:dyDescent="0.2">
      <c r="A171" s="42"/>
      <c r="B171" s="13"/>
      <c r="C171" s="13"/>
      <c r="D171" s="8"/>
      <c r="E171" s="8"/>
      <c r="F171" s="8"/>
      <c r="G171" s="8"/>
      <c r="H171" s="8"/>
      <c r="I171" s="13"/>
      <c r="J171" s="13"/>
      <c r="K171" s="13"/>
      <c r="L171" s="13"/>
      <c r="M171" s="13"/>
    </row>
    <row r="172" spans="1:13" x14ac:dyDescent="0.2">
      <c r="A172" s="42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</row>
    <row r="173" spans="1:13" x14ac:dyDescent="0.2">
      <c r="A173" s="42"/>
      <c r="B173" s="13"/>
      <c r="C173" s="13"/>
      <c r="D173" s="8"/>
      <c r="E173" s="8"/>
      <c r="F173" s="8"/>
      <c r="G173" s="8"/>
      <c r="H173" s="8"/>
      <c r="I173" s="13"/>
      <c r="J173" s="13"/>
      <c r="K173" s="13"/>
      <c r="L173" s="13"/>
      <c r="M173" s="13"/>
    </row>
    <row r="174" spans="1:13" x14ac:dyDescent="0.2">
      <c r="A174" s="42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spans="1:13" x14ac:dyDescent="0.2">
      <c r="A175" s="42"/>
      <c r="B175" s="13"/>
      <c r="C175" s="13"/>
      <c r="D175" s="8"/>
      <c r="E175" s="8"/>
      <c r="F175" s="8"/>
      <c r="G175" s="8"/>
      <c r="H175" s="8"/>
      <c r="I175" s="13"/>
      <c r="J175" s="13"/>
      <c r="K175" s="13"/>
      <c r="L175" s="13"/>
      <c r="M175" s="13"/>
    </row>
    <row r="176" spans="1:13" x14ac:dyDescent="0.2">
      <c r="A176" s="42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spans="1:13" x14ac:dyDescent="0.2">
      <c r="A177" s="42"/>
      <c r="B177" s="8"/>
      <c r="C177" s="8"/>
      <c r="D177" s="8"/>
      <c r="E177" s="8"/>
      <c r="F177" s="8"/>
      <c r="G177" s="8"/>
      <c r="H177" s="8"/>
      <c r="I177" s="13"/>
      <c r="J177" s="13"/>
      <c r="K177" s="13"/>
      <c r="L177" s="13"/>
      <c r="M177" s="13"/>
    </row>
    <row r="178" spans="1:13" x14ac:dyDescent="0.2">
      <c r="A178" s="42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1:13" x14ac:dyDescent="0.2">
      <c r="A179" s="4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1:13" x14ac:dyDescent="0.2">
      <c r="A180" s="4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1:13" x14ac:dyDescent="0.2">
      <c r="A181" s="42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1:13" x14ac:dyDescent="0.2">
      <c r="A182" s="42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1:13" x14ac:dyDescent="0.2">
      <c r="A183" s="42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1:13" x14ac:dyDescent="0.2">
      <c r="A184" s="4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1:13" x14ac:dyDescent="0.2">
      <c r="A185" s="42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1:13" x14ac:dyDescent="0.2">
      <c r="A186" s="4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1:13" x14ac:dyDescent="0.2">
      <c r="A187" s="42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</row>
    <row r="188" spans="1:13" x14ac:dyDescent="0.2">
      <c r="A188" s="42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</row>
    <row r="189" spans="1:13" x14ac:dyDescent="0.2">
      <c r="A189" s="42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spans="1:13" x14ac:dyDescent="0.2">
      <c r="A190" s="42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1:13" x14ac:dyDescent="0.2">
      <c r="A191" s="42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spans="1:13" x14ac:dyDescent="0.2">
      <c r="A192" s="42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1:13" x14ac:dyDescent="0.2">
      <c r="A193" s="42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</row>
    <row r="194" spans="1:13" x14ac:dyDescent="0.2">
      <c r="A194" s="42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1:13" x14ac:dyDescent="0.2">
      <c r="A195" s="42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1:13" x14ac:dyDescent="0.2">
      <c r="A196" s="42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1:13" x14ac:dyDescent="0.2">
      <c r="A197" s="42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</row>
    <row r="198" spans="1:13" x14ac:dyDescent="0.2">
      <c r="A198" s="42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1:13" x14ac:dyDescent="0.2">
      <c r="A199" s="42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1:13" x14ac:dyDescent="0.2">
      <c r="A200" s="42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1:13" x14ac:dyDescent="0.2">
      <c r="A201" s="42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1:13" x14ac:dyDescent="0.2">
      <c r="A202" s="42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1:13" x14ac:dyDescent="0.2">
      <c r="A203" s="42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</row>
    <row r="204" spans="1:13" x14ac:dyDescent="0.2">
      <c r="A204" s="42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1:13" x14ac:dyDescent="0.2">
      <c r="A205" s="42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spans="1:13" x14ac:dyDescent="0.2">
      <c r="A206" s="42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7" spans="1:13" x14ac:dyDescent="0.2">
      <c r="A207" s="42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</row>
    <row r="208" spans="1:13" x14ac:dyDescent="0.2">
      <c r="A208" s="42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</row>
    <row r="209" spans="1:13" x14ac:dyDescent="0.2">
      <c r="A209" s="42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</row>
    <row r="210" spans="1:13" x14ac:dyDescent="0.2">
      <c r="A210" s="42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</row>
    <row r="211" spans="1:13" x14ac:dyDescent="0.2">
      <c r="A211" s="42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</row>
    <row r="212" spans="1:13" x14ac:dyDescent="0.2">
      <c r="A212" s="42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</row>
    <row r="213" spans="1:13" x14ac:dyDescent="0.2">
      <c r="A213" s="42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</row>
    <row r="214" spans="1:13" x14ac:dyDescent="0.2">
      <c r="A214" s="42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</row>
    <row r="215" spans="1:13" x14ac:dyDescent="0.2">
      <c r="A215" s="42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</row>
    <row r="216" spans="1:13" x14ac:dyDescent="0.2">
      <c r="A216" s="42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</row>
    <row r="217" spans="1:13" x14ac:dyDescent="0.2">
      <c r="A217" s="42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</row>
    <row r="218" spans="1:13" x14ac:dyDescent="0.2">
      <c r="A218" s="42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</row>
    <row r="219" spans="1:13" x14ac:dyDescent="0.2">
      <c r="A219" s="42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</row>
    <row r="220" spans="1:13" x14ac:dyDescent="0.2">
      <c r="A220" s="42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</row>
    <row r="221" spans="1:13" x14ac:dyDescent="0.2">
      <c r="A221" s="42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</row>
    <row r="222" spans="1:13" x14ac:dyDescent="0.2">
      <c r="A222" s="42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</row>
    <row r="223" spans="1:13" x14ac:dyDescent="0.2">
      <c r="A223" s="42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</row>
    <row r="224" spans="1:13" x14ac:dyDescent="0.2">
      <c r="A224" s="42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</row>
    <row r="225" spans="1:13" x14ac:dyDescent="0.2">
      <c r="A225" s="42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</row>
    <row r="226" spans="1:13" x14ac:dyDescent="0.2">
      <c r="A226" s="42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</row>
    <row r="227" spans="1:13" x14ac:dyDescent="0.2">
      <c r="A227" s="42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</row>
    <row r="228" spans="1:13" x14ac:dyDescent="0.2">
      <c r="A228" s="42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</row>
    <row r="229" spans="1:13" x14ac:dyDescent="0.2">
      <c r="A229" s="42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</row>
    <row r="230" spans="1:13" x14ac:dyDescent="0.2">
      <c r="A230" s="42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1:13" x14ac:dyDescent="0.2">
      <c r="A231" s="42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</row>
    <row r="232" spans="1:13" x14ac:dyDescent="0.2">
      <c r="A232" s="42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</row>
    <row r="233" spans="1:13" x14ac:dyDescent="0.2">
      <c r="A233" s="42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</row>
    <row r="234" spans="1:13" x14ac:dyDescent="0.2">
      <c r="A234" s="42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</row>
    <row r="235" spans="1:13" x14ac:dyDescent="0.2">
      <c r="A235" s="42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spans="1:13" x14ac:dyDescent="0.2">
      <c r="A236" s="42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</row>
    <row r="237" spans="1:13" x14ac:dyDescent="0.2">
      <c r="A237" s="42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</row>
    <row r="238" spans="1:13" x14ac:dyDescent="0.2">
      <c r="A238" s="42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</row>
    <row r="239" spans="1:13" x14ac:dyDescent="0.2">
      <c r="A239" s="42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</row>
    <row r="240" spans="1:13" x14ac:dyDescent="0.2">
      <c r="A240" s="42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</row>
    <row r="241" spans="1:13" x14ac:dyDescent="0.2">
      <c r="A241" s="42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</row>
    <row r="242" spans="1:13" x14ac:dyDescent="0.2">
      <c r="A242" s="42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</row>
    <row r="243" spans="1:13" x14ac:dyDescent="0.2">
      <c r="A243" s="42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</row>
    <row r="244" spans="1:13" x14ac:dyDescent="0.2">
      <c r="A244" s="42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</row>
    <row r="254" spans="1:13" x14ac:dyDescent="0.2">
      <c r="A254" s="42"/>
      <c r="C254" s="60"/>
      <c r="D254" s="60"/>
      <c r="E254" s="60"/>
      <c r="F254" s="60"/>
      <c r="G254" s="60"/>
      <c r="H254" s="60"/>
      <c r="I254" s="60"/>
      <c r="J254" s="60"/>
      <c r="K254" s="60"/>
      <c r="L254" s="60"/>
    </row>
    <row r="255" spans="1:13" x14ac:dyDescent="0.2">
      <c r="A255" s="42"/>
      <c r="C255" s="60"/>
      <c r="D255" s="60"/>
      <c r="E255" s="60"/>
      <c r="F255" s="60"/>
      <c r="G255" s="60"/>
      <c r="H255" s="60"/>
      <c r="I255" s="60"/>
      <c r="J255" s="60"/>
      <c r="K255" s="60"/>
      <c r="L255" s="60"/>
    </row>
    <row r="256" spans="1:13" x14ac:dyDescent="0.2">
      <c r="A256" s="42"/>
      <c r="C256" s="60"/>
      <c r="D256" s="60"/>
      <c r="E256" s="60"/>
      <c r="F256" s="60"/>
      <c r="G256" s="60"/>
      <c r="H256" s="60"/>
      <c r="I256" s="60"/>
      <c r="J256" s="60"/>
      <c r="K256" s="60"/>
      <c r="L256" s="60"/>
    </row>
    <row r="257" spans="1:12" x14ac:dyDescent="0.2">
      <c r="A257" s="42"/>
      <c r="C257" s="60"/>
      <c r="D257" s="60"/>
      <c r="E257" s="60"/>
      <c r="F257" s="60"/>
      <c r="G257" s="60"/>
      <c r="H257" s="60"/>
      <c r="I257" s="60"/>
      <c r="J257" s="60"/>
      <c r="K257" s="60"/>
      <c r="L257" s="60"/>
    </row>
    <row r="258" spans="1:12" x14ac:dyDescent="0.2">
      <c r="A258" s="42"/>
      <c r="C258" s="60"/>
      <c r="D258" s="60"/>
      <c r="E258" s="60"/>
      <c r="F258" s="60"/>
      <c r="G258" s="60"/>
      <c r="H258" s="60"/>
      <c r="I258" s="60"/>
      <c r="J258" s="60"/>
      <c r="K258" s="60"/>
      <c r="L258" s="60"/>
    </row>
    <row r="259" spans="1:12" x14ac:dyDescent="0.2">
      <c r="A259" s="42"/>
      <c r="C259" s="60"/>
      <c r="D259" s="60"/>
      <c r="E259" s="60"/>
      <c r="F259" s="60"/>
      <c r="G259" s="60"/>
      <c r="H259" s="60"/>
      <c r="I259" s="60"/>
      <c r="J259" s="60"/>
      <c r="K259" s="60"/>
      <c r="L259" s="60"/>
    </row>
    <row r="260" spans="1:12" x14ac:dyDescent="0.2">
      <c r="A260" s="42"/>
      <c r="C260" s="60"/>
      <c r="D260" s="60"/>
      <c r="E260" s="60"/>
      <c r="F260" s="60"/>
      <c r="G260" s="60"/>
      <c r="H260" s="60"/>
      <c r="I260" s="60"/>
      <c r="J260" s="60"/>
      <c r="K260" s="60"/>
      <c r="L260" s="60"/>
    </row>
    <row r="261" spans="1:12" x14ac:dyDescent="0.2">
      <c r="A261" s="42"/>
      <c r="C261" s="60"/>
      <c r="D261" s="60"/>
      <c r="E261" s="60"/>
      <c r="F261" s="60"/>
      <c r="G261" s="60"/>
      <c r="H261" s="60"/>
      <c r="I261" s="60"/>
      <c r="J261" s="60"/>
      <c r="K261" s="60"/>
      <c r="L261" s="60"/>
    </row>
    <row r="262" spans="1:12" x14ac:dyDescent="0.2">
      <c r="A262" s="42"/>
      <c r="C262" s="60"/>
      <c r="D262" s="60"/>
      <c r="E262" s="60"/>
      <c r="F262" s="60"/>
      <c r="G262" s="60"/>
      <c r="H262" s="60"/>
      <c r="I262" s="60"/>
      <c r="J262" s="60"/>
      <c r="K262" s="60"/>
      <c r="L262" s="60"/>
    </row>
    <row r="263" spans="1:12" x14ac:dyDescent="0.2">
      <c r="A263" s="42"/>
      <c r="C263" s="60"/>
      <c r="D263" s="60"/>
      <c r="E263" s="60"/>
      <c r="F263" s="60"/>
      <c r="G263" s="60"/>
      <c r="H263" s="60"/>
      <c r="I263" s="60"/>
      <c r="J263" s="60"/>
      <c r="K263" s="60"/>
      <c r="L263" s="60"/>
    </row>
    <row r="264" spans="1:12" x14ac:dyDescent="0.2">
      <c r="A264" s="42"/>
      <c r="C264" s="60"/>
      <c r="D264" s="60"/>
      <c r="E264" s="60"/>
      <c r="F264" s="60"/>
      <c r="G264" s="60"/>
      <c r="H264" s="60"/>
      <c r="I264" s="60"/>
      <c r="J264" s="60"/>
      <c r="K264" s="60"/>
      <c r="L264" s="60"/>
    </row>
    <row r="265" spans="1:12" x14ac:dyDescent="0.2">
      <c r="A265" s="42"/>
      <c r="C265" s="60"/>
      <c r="D265" s="60"/>
      <c r="E265" s="60"/>
      <c r="F265" s="60"/>
      <c r="G265" s="60"/>
      <c r="H265" s="60"/>
      <c r="I265" s="60"/>
      <c r="J265" s="60"/>
      <c r="K265" s="60"/>
      <c r="L265" s="60"/>
    </row>
    <row r="266" spans="1:12" x14ac:dyDescent="0.2">
      <c r="A266" s="42"/>
      <c r="C266" s="60"/>
      <c r="D266" s="60"/>
      <c r="E266" s="60"/>
      <c r="F266" s="60"/>
      <c r="G266" s="60"/>
      <c r="H266" s="60"/>
      <c r="I266" s="60"/>
      <c r="J266" s="60"/>
      <c r="K266" s="60"/>
      <c r="L266" s="60"/>
    </row>
    <row r="267" spans="1:12" x14ac:dyDescent="0.2">
      <c r="A267" s="42"/>
      <c r="C267" s="60"/>
      <c r="D267" s="60"/>
      <c r="E267" s="60"/>
      <c r="F267" s="60"/>
      <c r="G267" s="60"/>
      <c r="H267" s="60"/>
      <c r="I267" s="60"/>
      <c r="J267" s="60"/>
      <c r="K267" s="60"/>
      <c r="L267" s="60"/>
    </row>
    <row r="268" spans="1:12" x14ac:dyDescent="0.2">
      <c r="A268" s="42"/>
      <c r="C268" s="60"/>
      <c r="D268" s="60"/>
      <c r="E268" s="60"/>
      <c r="F268" s="60"/>
      <c r="G268" s="60"/>
      <c r="H268" s="60"/>
      <c r="I268" s="60"/>
      <c r="J268" s="60"/>
      <c r="K268" s="60"/>
      <c r="L268" s="60"/>
    </row>
    <row r="269" spans="1:12" x14ac:dyDescent="0.2">
      <c r="A269" s="42"/>
      <c r="C269" s="60"/>
      <c r="D269" s="60"/>
      <c r="E269" s="60"/>
      <c r="F269" s="60"/>
      <c r="G269" s="60"/>
      <c r="H269" s="60"/>
      <c r="I269" s="60"/>
      <c r="J269" s="60"/>
      <c r="K269" s="60"/>
      <c r="L269" s="60"/>
    </row>
    <row r="270" spans="1:12" x14ac:dyDescent="0.2">
      <c r="A270" s="42"/>
      <c r="C270" s="60"/>
      <c r="D270" s="60"/>
      <c r="E270" s="60"/>
      <c r="F270" s="60"/>
      <c r="G270" s="60"/>
      <c r="H270" s="60"/>
      <c r="I270" s="60"/>
      <c r="J270" s="60"/>
      <c r="K270" s="60"/>
      <c r="L270" s="60"/>
    </row>
    <row r="271" spans="1:12" x14ac:dyDescent="0.2">
      <c r="A271" s="42"/>
      <c r="C271" s="60"/>
      <c r="D271" s="60"/>
      <c r="E271" s="60"/>
      <c r="F271" s="60"/>
      <c r="G271" s="60"/>
      <c r="H271" s="60"/>
      <c r="I271" s="60"/>
      <c r="J271" s="60"/>
      <c r="K271" s="60"/>
      <c r="L271" s="60"/>
    </row>
    <row r="272" spans="1:12" x14ac:dyDescent="0.2">
      <c r="A272" s="42"/>
      <c r="C272" s="60"/>
      <c r="D272" s="60"/>
      <c r="E272" s="60"/>
      <c r="F272" s="60"/>
      <c r="G272" s="60"/>
      <c r="H272" s="60"/>
      <c r="I272" s="60"/>
      <c r="J272" s="60"/>
      <c r="K272" s="60"/>
      <c r="L272" s="60"/>
    </row>
    <row r="273" spans="1:12" x14ac:dyDescent="0.2">
      <c r="A273" s="42"/>
      <c r="C273" s="60"/>
      <c r="D273" s="60"/>
      <c r="E273" s="60"/>
      <c r="F273" s="60"/>
      <c r="G273" s="60"/>
      <c r="H273" s="60"/>
      <c r="I273" s="60"/>
      <c r="J273" s="60"/>
      <c r="K273" s="60"/>
      <c r="L273" s="60"/>
    </row>
    <row r="274" spans="1:12" x14ac:dyDescent="0.2">
      <c r="A274" s="42"/>
      <c r="C274" s="60"/>
      <c r="D274" s="60"/>
      <c r="E274" s="60"/>
      <c r="F274" s="60"/>
      <c r="G274" s="60"/>
      <c r="H274" s="60"/>
      <c r="I274" s="60"/>
      <c r="J274" s="60"/>
      <c r="K274" s="60"/>
      <c r="L274" s="60"/>
    </row>
    <row r="275" spans="1:12" x14ac:dyDescent="0.2">
      <c r="A275" s="42"/>
      <c r="C275" s="60"/>
      <c r="D275" s="60"/>
      <c r="E275" s="60"/>
      <c r="F275" s="60"/>
      <c r="G275" s="60"/>
      <c r="H275" s="60"/>
      <c r="I275" s="60"/>
      <c r="J275" s="60"/>
      <c r="K275" s="60"/>
      <c r="L275" s="60"/>
    </row>
    <row r="276" spans="1:12" x14ac:dyDescent="0.2">
      <c r="A276" s="42"/>
      <c r="C276" s="60"/>
      <c r="D276" s="60"/>
      <c r="E276" s="60"/>
      <c r="F276" s="60"/>
      <c r="G276" s="60"/>
      <c r="H276" s="60"/>
      <c r="I276" s="60"/>
      <c r="J276" s="60"/>
      <c r="K276" s="60"/>
      <c r="L276" s="60"/>
    </row>
    <row r="277" spans="1:12" x14ac:dyDescent="0.2">
      <c r="A277" s="42"/>
      <c r="C277" s="60"/>
      <c r="D277" s="60"/>
      <c r="E277" s="60"/>
      <c r="F277" s="60"/>
      <c r="G277" s="60"/>
      <c r="H277" s="60"/>
      <c r="I277" s="60"/>
      <c r="J277" s="60"/>
      <c r="K277" s="60"/>
      <c r="L277" s="60"/>
    </row>
    <row r="278" spans="1:12" x14ac:dyDescent="0.2">
      <c r="A278" s="42"/>
      <c r="C278" s="60"/>
      <c r="D278" s="60"/>
      <c r="E278" s="60"/>
      <c r="F278" s="60"/>
      <c r="G278" s="60"/>
      <c r="H278" s="60"/>
      <c r="I278" s="60"/>
      <c r="J278" s="60"/>
      <c r="K278" s="60"/>
      <c r="L278" s="60"/>
    </row>
    <row r="279" spans="1:12" x14ac:dyDescent="0.2">
      <c r="A279" s="42"/>
      <c r="C279" s="60"/>
      <c r="D279" s="60"/>
      <c r="E279" s="60"/>
      <c r="F279" s="60"/>
      <c r="G279" s="60"/>
      <c r="H279" s="60"/>
      <c r="I279" s="60"/>
      <c r="J279" s="60"/>
      <c r="K279" s="60"/>
      <c r="L279" s="60"/>
    </row>
    <row r="280" spans="1:12" x14ac:dyDescent="0.2">
      <c r="A280" s="42"/>
      <c r="C280" s="60"/>
      <c r="D280" s="60"/>
      <c r="E280" s="60"/>
      <c r="F280" s="60"/>
      <c r="G280" s="60"/>
      <c r="H280" s="60"/>
      <c r="I280" s="60"/>
      <c r="J280" s="60"/>
      <c r="K280" s="60"/>
      <c r="L280" s="60"/>
    </row>
    <row r="281" spans="1:12" x14ac:dyDescent="0.2">
      <c r="A281" s="42"/>
      <c r="C281" s="60"/>
      <c r="D281" s="60"/>
      <c r="E281" s="60"/>
      <c r="F281" s="60"/>
      <c r="G281" s="60"/>
      <c r="H281" s="60"/>
      <c r="I281" s="60"/>
      <c r="J281" s="60"/>
      <c r="K281" s="60"/>
      <c r="L281" s="60"/>
    </row>
    <row r="282" spans="1:12" x14ac:dyDescent="0.2">
      <c r="A282" s="42"/>
      <c r="C282" s="60"/>
      <c r="D282" s="60"/>
      <c r="E282" s="60"/>
      <c r="F282" s="60"/>
      <c r="G282" s="60"/>
      <c r="H282" s="60"/>
      <c r="I282" s="60"/>
      <c r="J282" s="60"/>
      <c r="K282" s="60"/>
      <c r="L282" s="60"/>
    </row>
    <row r="283" spans="1:12" x14ac:dyDescent="0.2">
      <c r="A283" s="42"/>
      <c r="C283" s="60"/>
      <c r="D283" s="60"/>
      <c r="E283" s="60"/>
      <c r="F283" s="60"/>
      <c r="G283" s="60"/>
      <c r="H283" s="60"/>
      <c r="I283" s="60"/>
      <c r="J283" s="60"/>
      <c r="K283" s="60"/>
      <c r="L283" s="60"/>
    </row>
    <row r="284" spans="1:12" x14ac:dyDescent="0.2">
      <c r="A284" s="42"/>
      <c r="C284" s="60"/>
      <c r="D284" s="60"/>
      <c r="E284" s="60"/>
      <c r="F284" s="60"/>
      <c r="G284" s="60"/>
      <c r="H284" s="60"/>
      <c r="I284" s="60"/>
      <c r="J284" s="60"/>
      <c r="K284" s="60"/>
      <c r="L284" s="60"/>
    </row>
    <row r="285" spans="1:12" x14ac:dyDescent="0.2">
      <c r="A285" s="42"/>
      <c r="C285" s="60"/>
      <c r="D285" s="60"/>
      <c r="E285" s="60"/>
      <c r="F285" s="60"/>
      <c r="G285" s="60"/>
      <c r="H285" s="60"/>
      <c r="I285" s="60"/>
      <c r="J285" s="60"/>
      <c r="K285" s="60"/>
      <c r="L285" s="60"/>
    </row>
    <row r="286" spans="1:12" x14ac:dyDescent="0.2">
      <c r="A286" s="42"/>
      <c r="C286" s="60"/>
      <c r="D286" s="60"/>
      <c r="E286" s="60"/>
      <c r="F286" s="60"/>
      <c r="G286" s="60"/>
      <c r="H286" s="60"/>
      <c r="I286" s="60"/>
      <c r="J286" s="60"/>
      <c r="K286" s="60"/>
      <c r="L286" s="60"/>
    </row>
    <row r="287" spans="1:12" x14ac:dyDescent="0.2">
      <c r="A287" s="42"/>
      <c r="C287" s="60"/>
      <c r="D287" s="60"/>
      <c r="E287" s="60"/>
      <c r="F287" s="60"/>
      <c r="G287" s="60"/>
      <c r="H287" s="60"/>
      <c r="I287" s="60"/>
      <c r="J287" s="60"/>
      <c r="K287" s="60"/>
      <c r="L287" s="60"/>
    </row>
    <row r="288" spans="1:12" x14ac:dyDescent="0.2">
      <c r="A288" s="42"/>
      <c r="C288" s="60"/>
      <c r="D288" s="60"/>
      <c r="E288" s="60"/>
      <c r="F288" s="60"/>
      <c r="G288" s="60"/>
      <c r="H288" s="60"/>
      <c r="I288" s="60"/>
      <c r="J288" s="60"/>
      <c r="K288" s="60"/>
      <c r="L288" s="60"/>
    </row>
    <row r="289" spans="1:12" x14ac:dyDescent="0.2">
      <c r="A289" s="42"/>
      <c r="C289" s="60"/>
      <c r="D289" s="60"/>
      <c r="E289" s="60"/>
      <c r="F289" s="60"/>
      <c r="G289" s="60"/>
      <c r="H289" s="60"/>
      <c r="I289" s="60"/>
      <c r="J289" s="60"/>
      <c r="K289" s="60"/>
      <c r="L289" s="60"/>
    </row>
    <row r="290" spans="1:12" x14ac:dyDescent="0.2">
      <c r="A290" s="42"/>
      <c r="C290" s="60"/>
      <c r="D290" s="60"/>
      <c r="E290" s="60"/>
      <c r="F290" s="60"/>
      <c r="G290" s="60"/>
      <c r="H290" s="60"/>
      <c r="I290" s="60"/>
      <c r="J290" s="60"/>
      <c r="K290" s="60"/>
      <c r="L290" s="60"/>
    </row>
    <row r="291" spans="1:12" x14ac:dyDescent="0.2">
      <c r="A291" s="42"/>
      <c r="C291" s="60"/>
      <c r="D291" s="60"/>
      <c r="E291" s="60"/>
      <c r="F291" s="60"/>
      <c r="G291" s="60"/>
      <c r="H291" s="60"/>
      <c r="I291" s="60"/>
      <c r="J291" s="60"/>
      <c r="K291" s="60"/>
      <c r="L291" s="60"/>
    </row>
    <row r="292" spans="1:12" x14ac:dyDescent="0.2">
      <c r="A292" s="42"/>
      <c r="C292" s="60"/>
      <c r="D292" s="60"/>
      <c r="E292" s="60"/>
      <c r="F292" s="60"/>
      <c r="G292" s="60"/>
      <c r="H292" s="60"/>
      <c r="I292" s="60"/>
      <c r="J292" s="60"/>
      <c r="K292" s="60"/>
      <c r="L292" s="60"/>
    </row>
    <row r="293" spans="1:12" x14ac:dyDescent="0.2">
      <c r="A293" s="42"/>
      <c r="C293" s="60"/>
      <c r="D293" s="60"/>
      <c r="E293" s="60"/>
      <c r="F293" s="60"/>
      <c r="G293" s="60"/>
      <c r="H293" s="60"/>
      <c r="I293" s="60"/>
      <c r="J293" s="60"/>
      <c r="K293" s="60"/>
      <c r="L293" s="60"/>
    </row>
    <row r="294" spans="1:12" x14ac:dyDescent="0.2">
      <c r="A294" s="42"/>
      <c r="C294" s="60"/>
      <c r="D294" s="60"/>
      <c r="E294" s="60"/>
      <c r="F294" s="60"/>
      <c r="G294" s="60"/>
      <c r="H294" s="60"/>
      <c r="I294" s="60"/>
      <c r="J294" s="60"/>
      <c r="K294" s="60"/>
      <c r="L294" s="60"/>
    </row>
    <row r="295" spans="1:12" x14ac:dyDescent="0.2">
      <c r="A295" s="42"/>
      <c r="C295" s="60"/>
      <c r="D295" s="60"/>
      <c r="E295" s="60"/>
      <c r="F295" s="60"/>
      <c r="G295" s="60"/>
      <c r="H295" s="60"/>
      <c r="I295" s="60"/>
      <c r="J295" s="60"/>
      <c r="K295" s="60"/>
      <c r="L295" s="60"/>
    </row>
    <row r="296" spans="1:12" x14ac:dyDescent="0.2">
      <c r="A296" s="42"/>
      <c r="C296" s="60"/>
      <c r="D296" s="60"/>
      <c r="E296" s="60"/>
      <c r="F296" s="60"/>
      <c r="G296" s="60"/>
      <c r="H296" s="60"/>
      <c r="I296" s="60"/>
      <c r="J296" s="60"/>
      <c r="K296" s="60"/>
      <c r="L296" s="60"/>
    </row>
    <row r="297" spans="1:12" x14ac:dyDescent="0.2">
      <c r="A297" s="42"/>
      <c r="C297" s="60"/>
      <c r="D297" s="60"/>
      <c r="E297" s="60"/>
      <c r="F297" s="60"/>
      <c r="G297" s="60"/>
      <c r="H297" s="60"/>
      <c r="I297" s="60"/>
      <c r="J297" s="60"/>
      <c r="K297" s="60"/>
      <c r="L297" s="60"/>
    </row>
    <row r="298" spans="1:12" x14ac:dyDescent="0.2">
      <c r="A298" s="42"/>
      <c r="C298" s="60"/>
      <c r="D298" s="60"/>
      <c r="E298" s="60"/>
      <c r="F298" s="60"/>
      <c r="G298" s="60"/>
      <c r="H298" s="60"/>
      <c r="I298" s="60"/>
      <c r="J298" s="60"/>
      <c r="K298" s="60"/>
      <c r="L298" s="60"/>
    </row>
    <row r="299" spans="1:12" x14ac:dyDescent="0.2">
      <c r="A299" s="42"/>
      <c r="C299" s="60"/>
      <c r="D299" s="60"/>
      <c r="E299" s="60"/>
      <c r="F299" s="60"/>
      <c r="G299" s="60"/>
      <c r="H299" s="60"/>
      <c r="I299" s="60"/>
      <c r="J299" s="60"/>
      <c r="K299" s="60"/>
      <c r="L299" s="60"/>
    </row>
    <row r="300" spans="1:12" x14ac:dyDescent="0.2">
      <c r="A300" s="42"/>
      <c r="C300" s="60"/>
      <c r="D300" s="60"/>
      <c r="E300" s="60"/>
      <c r="F300" s="60"/>
      <c r="G300" s="60"/>
      <c r="H300" s="60"/>
      <c r="I300" s="60"/>
      <c r="J300" s="60"/>
      <c r="K300" s="60"/>
      <c r="L300" s="60"/>
    </row>
    <row r="301" spans="1:12" x14ac:dyDescent="0.2">
      <c r="A301" s="42"/>
      <c r="C301" s="60"/>
      <c r="D301" s="60"/>
      <c r="E301" s="60"/>
      <c r="F301" s="60"/>
      <c r="G301" s="60"/>
      <c r="H301" s="60"/>
      <c r="I301" s="60"/>
      <c r="J301" s="60"/>
      <c r="K301" s="60"/>
      <c r="L301" s="60"/>
    </row>
    <row r="302" spans="1:12" x14ac:dyDescent="0.2">
      <c r="A302" s="42"/>
      <c r="C302" s="60"/>
      <c r="D302" s="60"/>
      <c r="E302" s="60"/>
      <c r="F302" s="60"/>
      <c r="G302" s="60"/>
      <c r="H302" s="60"/>
      <c r="I302" s="60"/>
      <c r="J302" s="60"/>
      <c r="K302" s="60"/>
      <c r="L302" s="60"/>
    </row>
    <row r="303" spans="1:12" x14ac:dyDescent="0.2">
      <c r="A303" s="42"/>
      <c r="C303" s="60"/>
      <c r="D303" s="60"/>
      <c r="E303" s="60"/>
      <c r="F303" s="60"/>
      <c r="G303" s="60"/>
      <c r="H303" s="60"/>
      <c r="I303" s="60"/>
      <c r="J303" s="60"/>
      <c r="K303" s="60"/>
      <c r="L303" s="60"/>
    </row>
    <row r="304" spans="1:12" x14ac:dyDescent="0.2">
      <c r="A304" s="42"/>
      <c r="C304" s="60"/>
      <c r="D304" s="60"/>
      <c r="E304" s="60"/>
      <c r="F304" s="60"/>
      <c r="G304" s="60"/>
      <c r="H304" s="60"/>
      <c r="I304" s="60"/>
      <c r="J304" s="60"/>
      <c r="K304" s="60"/>
      <c r="L304" s="60"/>
    </row>
    <row r="305" spans="1:12" x14ac:dyDescent="0.2">
      <c r="A305" s="42"/>
      <c r="C305" s="60"/>
      <c r="D305" s="60"/>
      <c r="E305" s="60"/>
      <c r="F305" s="60"/>
      <c r="G305" s="60"/>
      <c r="H305" s="60"/>
      <c r="I305" s="60"/>
      <c r="J305" s="60"/>
      <c r="K305" s="60"/>
      <c r="L305" s="60"/>
    </row>
    <row r="306" spans="1:12" x14ac:dyDescent="0.2">
      <c r="A306" s="42"/>
      <c r="C306" s="60"/>
      <c r="D306" s="60"/>
      <c r="E306" s="60"/>
      <c r="F306" s="60"/>
      <c r="G306" s="60"/>
      <c r="H306" s="60"/>
      <c r="I306" s="60"/>
      <c r="J306" s="60"/>
      <c r="K306" s="60"/>
      <c r="L306" s="60"/>
    </row>
    <row r="307" spans="1:12" x14ac:dyDescent="0.2">
      <c r="A307" s="42"/>
      <c r="C307" s="60"/>
      <c r="D307" s="60"/>
      <c r="E307" s="60"/>
      <c r="F307" s="60"/>
      <c r="G307" s="60"/>
      <c r="H307" s="60"/>
      <c r="I307" s="60"/>
      <c r="J307" s="60"/>
      <c r="K307" s="60"/>
      <c r="L307" s="60"/>
    </row>
    <row r="308" spans="1:12" x14ac:dyDescent="0.2">
      <c r="A308" s="42"/>
      <c r="C308" s="60"/>
      <c r="D308" s="60"/>
      <c r="E308" s="60"/>
      <c r="F308" s="60"/>
      <c r="G308" s="60"/>
      <c r="H308" s="60"/>
      <c r="I308" s="60"/>
      <c r="J308" s="60"/>
      <c r="K308" s="60"/>
      <c r="L308" s="60"/>
    </row>
    <row r="309" spans="1:12" x14ac:dyDescent="0.2">
      <c r="A309" s="42"/>
      <c r="C309" s="60"/>
      <c r="D309" s="60"/>
      <c r="E309" s="60"/>
      <c r="F309" s="60"/>
      <c r="G309" s="60"/>
      <c r="H309" s="60"/>
      <c r="I309" s="60"/>
      <c r="J309" s="60"/>
      <c r="K309" s="60"/>
      <c r="L309" s="60"/>
    </row>
    <row r="310" spans="1:12" x14ac:dyDescent="0.2">
      <c r="A310" s="42"/>
      <c r="C310" s="60"/>
      <c r="D310" s="60"/>
      <c r="E310" s="60"/>
      <c r="F310" s="60"/>
      <c r="G310" s="60"/>
      <c r="H310" s="60"/>
      <c r="I310" s="60"/>
      <c r="J310" s="60"/>
      <c r="K310" s="60"/>
      <c r="L310" s="60"/>
    </row>
    <row r="311" spans="1:12" x14ac:dyDescent="0.2">
      <c r="A311" s="42"/>
      <c r="C311" s="60"/>
      <c r="D311" s="60"/>
      <c r="E311" s="60"/>
      <c r="F311" s="60"/>
      <c r="G311" s="60"/>
      <c r="H311" s="60"/>
      <c r="I311" s="60"/>
      <c r="J311" s="60"/>
      <c r="K311" s="60"/>
      <c r="L311" s="60"/>
    </row>
    <row r="312" spans="1:12" x14ac:dyDescent="0.2">
      <c r="A312" s="42"/>
      <c r="C312" s="60"/>
      <c r="D312" s="60"/>
      <c r="E312" s="60"/>
      <c r="F312" s="60"/>
      <c r="G312" s="60"/>
      <c r="H312" s="60"/>
      <c r="I312" s="60"/>
      <c r="J312" s="60"/>
      <c r="K312" s="60"/>
      <c r="L312" s="60"/>
    </row>
    <row r="313" spans="1:12" x14ac:dyDescent="0.2">
      <c r="A313" s="42"/>
      <c r="C313" s="60"/>
      <c r="D313" s="60"/>
      <c r="E313" s="60"/>
      <c r="F313" s="60"/>
      <c r="G313" s="60"/>
      <c r="H313" s="60"/>
      <c r="I313" s="60"/>
      <c r="J313" s="60"/>
      <c r="K313" s="60"/>
      <c r="L313" s="60"/>
    </row>
    <row r="314" spans="1:12" x14ac:dyDescent="0.2">
      <c r="A314" s="42"/>
      <c r="C314" s="60"/>
      <c r="D314" s="60"/>
      <c r="E314" s="60"/>
      <c r="F314" s="60"/>
      <c r="G314" s="60"/>
      <c r="H314" s="60"/>
      <c r="I314" s="60"/>
      <c r="J314" s="60"/>
      <c r="K314" s="60"/>
      <c r="L314" s="60"/>
    </row>
    <row r="315" spans="1:12" x14ac:dyDescent="0.2">
      <c r="A315" s="42"/>
      <c r="C315" s="60"/>
      <c r="D315" s="60"/>
      <c r="E315" s="60"/>
      <c r="F315" s="60"/>
      <c r="G315" s="60"/>
      <c r="H315" s="60"/>
      <c r="I315" s="60"/>
      <c r="J315" s="60"/>
      <c r="K315" s="60"/>
      <c r="L315" s="60"/>
    </row>
    <row r="316" spans="1:12" x14ac:dyDescent="0.2">
      <c r="A316" s="42"/>
      <c r="C316" s="60"/>
      <c r="D316" s="60"/>
      <c r="E316" s="60"/>
      <c r="F316" s="60"/>
      <c r="G316" s="60"/>
      <c r="H316" s="60"/>
      <c r="I316" s="60"/>
      <c r="J316" s="60"/>
      <c r="K316" s="60"/>
      <c r="L316" s="60"/>
    </row>
    <row r="317" spans="1:12" x14ac:dyDescent="0.2">
      <c r="A317" s="42"/>
      <c r="C317" s="60"/>
      <c r="D317" s="60"/>
      <c r="E317" s="60"/>
      <c r="F317" s="60"/>
      <c r="G317" s="60"/>
      <c r="H317" s="60"/>
      <c r="I317" s="60"/>
      <c r="J317" s="60"/>
      <c r="K317" s="60"/>
      <c r="L317" s="60"/>
    </row>
    <row r="318" spans="1:12" x14ac:dyDescent="0.2">
      <c r="A318" s="42"/>
      <c r="C318" s="60"/>
      <c r="D318" s="60"/>
      <c r="E318" s="60"/>
      <c r="F318" s="60"/>
      <c r="G318" s="60"/>
      <c r="H318" s="60"/>
      <c r="I318" s="60"/>
      <c r="J318" s="60"/>
      <c r="K318" s="60"/>
      <c r="L318" s="60"/>
    </row>
    <row r="319" spans="1:12" x14ac:dyDescent="0.2">
      <c r="A319" s="42"/>
      <c r="C319" s="60"/>
      <c r="D319" s="60"/>
      <c r="E319" s="60"/>
      <c r="F319" s="60"/>
      <c r="G319" s="60"/>
      <c r="H319" s="60"/>
      <c r="I319" s="60"/>
      <c r="J319" s="60"/>
      <c r="K319" s="60"/>
      <c r="L319" s="60"/>
    </row>
    <row r="320" spans="1:12" x14ac:dyDescent="0.2">
      <c r="A320" s="42"/>
      <c r="C320" s="60"/>
      <c r="D320" s="60"/>
      <c r="E320" s="60"/>
      <c r="F320" s="60"/>
      <c r="G320" s="60"/>
      <c r="H320" s="60"/>
      <c r="I320" s="60"/>
      <c r="J320" s="60"/>
      <c r="K320" s="60"/>
      <c r="L320" s="60"/>
    </row>
    <row r="321" spans="1:12" x14ac:dyDescent="0.2">
      <c r="A321" s="42"/>
      <c r="C321" s="60"/>
      <c r="D321" s="60"/>
      <c r="E321" s="60"/>
      <c r="F321" s="60"/>
      <c r="G321" s="60"/>
      <c r="H321" s="60"/>
      <c r="I321" s="60"/>
      <c r="J321" s="60"/>
      <c r="K321" s="60"/>
      <c r="L321" s="60"/>
    </row>
    <row r="322" spans="1:12" x14ac:dyDescent="0.2">
      <c r="A322" s="42"/>
      <c r="C322" s="60"/>
      <c r="D322" s="60"/>
      <c r="E322" s="60"/>
      <c r="F322" s="60"/>
      <c r="G322" s="60"/>
      <c r="H322" s="60"/>
      <c r="I322" s="60"/>
      <c r="J322" s="60"/>
      <c r="K322" s="60"/>
      <c r="L322" s="60"/>
    </row>
    <row r="323" spans="1:12" x14ac:dyDescent="0.2">
      <c r="A323" s="42"/>
      <c r="C323" s="60"/>
      <c r="D323" s="60"/>
      <c r="E323" s="60"/>
      <c r="F323" s="60"/>
      <c r="G323" s="60"/>
      <c r="H323" s="60"/>
      <c r="I323" s="60"/>
      <c r="J323" s="60"/>
      <c r="K323" s="60"/>
      <c r="L323" s="60"/>
    </row>
    <row r="324" spans="1:12" x14ac:dyDescent="0.2">
      <c r="A324" s="42"/>
      <c r="C324" s="60"/>
      <c r="D324" s="60"/>
      <c r="E324" s="60"/>
      <c r="F324" s="60"/>
      <c r="G324" s="60"/>
      <c r="H324" s="60"/>
      <c r="I324" s="60"/>
      <c r="J324" s="60"/>
      <c r="K324" s="60"/>
      <c r="L324" s="60"/>
    </row>
    <row r="325" spans="1:12" x14ac:dyDescent="0.2">
      <c r="A325" s="42"/>
      <c r="C325" s="60"/>
      <c r="D325" s="60"/>
      <c r="E325" s="60"/>
      <c r="F325" s="60"/>
      <c r="G325" s="60"/>
      <c r="H325" s="60"/>
      <c r="I325" s="60"/>
      <c r="J325" s="60"/>
      <c r="K325" s="60"/>
      <c r="L325" s="60"/>
    </row>
    <row r="326" spans="1:12" x14ac:dyDescent="0.2">
      <c r="A326" s="42"/>
      <c r="C326" s="60"/>
      <c r="D326" s="60"/>
      <c r="E326" s="60"/>
      <c r="F326" s="60"/>
      <c r="G326" s="60"/>
      <c r="H326" s="60"/>
      <c r="I326" s="60"/>
      <c r="J326" s="60"/>
      <c r="K326" s="60"/>
      <c r="L326" s="60"/>
    </row>
    <row r="327" spans="1:12" x14ac:dyDescent="0.2">
      <c r="A327" s="42"/>
      <c r="C327" s="60"/>
      <c r="D327" s="60"/>
      <c r="E327" s="60"/>
      <c r="F327" s="60"/>
      <c r="G327" s="60"/>
      <c r="H327" s="60"/>
      <c r="I327" s="60"/>
      <c r="J327" s="60"/>
      <c r="K327" s="60"/>
      <c r="L327" s="60"/>
    </row>
    <row r="328" spans="1:12" x14ac:dyDescent="0.2">
      <c r="A328" s="42"/>
      <c r="C328" s="60"/>
      <c r="D328" s="60"/>
      <c r="E328" s="60"/>
      <c r="F328" s="60"/>
      <c r="G328" s="60"/>
      <c r="H328" s="60"/>
      <c r="I328" s="60"/>
      <c r="J328" s="60"/>
      <c r="K328" s="60"/>
      <c r="L328" s="60"/>
    </row>
    <row r="329" spans="1:12" x14ac:dyDescent="0.2">
      <c r="A329" s="42"/>
      <c r="C329" s="60"/>
      <c r="D329" s="60"/>
      <c r="E329" s="60"/>
      <c r="F329" s="60"/>
      <c r="G329" s="60"/>
      <c r="H329" s="60"/>
      <c r="I329" s="60"/>
      <c r="J329" s="60"/>
      <c r="K329" s="60"/>
      <c r="L329" s="60"/>
    </row>
    <row r="330" spans="1:12" x14ac:dyDescent="0.2">
      <c r="A330" s="42"/>
      <c r="C330" s="60"/>
      <c r="D330" s="60"/>
      <c r="E330" s="60"/>
      <c r="F330" s="60"/>
      <c r="G330" s="60"/>
      <c r="H330" s="60"/>
      <c r="I330" s="60"/>
      <c r="J330" s="60"/>
      <c r="K330" s="60"/>
      <c r="L330" s="60"/>
    </row>
    <row r="331" spans="1:12" x14ac:dyDescent="0.2">
      <c r="A331" s="42"/>
      <c r="C331" s="60"/>
      <c r="D331" s="60"/>
      <c r="E331" s="60"/>
      <c r="F331" s="60"/>
      <c r="G331" s="60"/>
      <c r="H331" s="60"/>
      <c r="I331" s="60"/>
      <c r="J331" s="60"/>
      <c r="K331" s="60"/>
      <c r="L331" s="60"/>
    </row>
    <row r="332" spans="1:12" x14ac:dyDescent="0.2">
      <c r="A332" s="42"/>
      <c r="C332" s="60"/>
      <c r="D332" s="60"/>
      <c r="E332" s="60"/>
      <c r="F332" s="60"/>
      <c r="G332" s="60"/>
      <c r="H332" s="60"/>
      <c r="I332" s="60"/>
      <c r="J332" s="60"/>
      <c r="K332" s="60"/>
      <c r="L332" s="60"/>
    </row>
    <row r="333" spans="1:12" x14ac:dyDescent="0.2">
      <c r="A333" s="42"/>
      <c r="C333" s="60"/>
      <c r="D333" s="60"/>
      <c r="E333" s="60"/>
      <c r="F333" s="60"/>
      <c r="G333" s="60"/>
      <c r="H333" s="60"/>
      <c r="I333" s="60"/>
      <c r="J333" s="60"/>
      <c r="K333" s="60"/>
      <c r="L333" s="60"/>
    </row>
    <row r="334" spans="1:12" x14ac:dyDescent="0.2">
      <c r="A334" s="42"/>
      <c r="C334" s="60"/>
      <c r="D334" s="60"/>
      <c r="E334" s="60"/>
      <c r="F334" s="60"/>
      <c r="G334" s="60"/>
      <c r="H334" s="60"/>
      <c r="I334" s="60"/>
      <c r="J334" s="60"/>
      <c r="K334" s="60"/>
      <c r="L334" s="60"/>
    </row>
    <row r="335" spans="1:12" x14ac:dyDescent="0.2">
      <c r="A335" s="42"/>
      <c r="C335" s="60"/>
      <c r="D335" s="60"/>
      <c r="E335" s="60"/>
      <c r="F335" s="60"/>
      <c r="G335" s="60"/>
      <c r="H335" s="60"/>
      <c r="I335" s="60"/>
      <c r="J335" s="60"/>
      <c r="K335" s="60"/>
      <c r="L335" s="60"/>
    </row>
    <row r="336" spans="1:12" x14ac:dyDescent="0.2">
      <c r="A336" s="42"/>
      <c r="C336" s="60"/>
      <c r="D336" s="60"/>
      <c r="E336" s="60"/>
      <c r="F336" s="60"/>
      <c r="G336" s="60"/>
      <c r="H336" s="60"/>
      <c r="I336" s="60"/>
      <c r="J336" s="60"/>
      <c r="K336" s="60"/>
      <c r="L336" s="60"/>
    </row>
    <row r="337" spans="1:12" x14ac:dyDescent="0.2">
      <c r="A337" s="42"/>
      <c r="C337" s="60"/>
      <c r="D337" s="60"/>
      <c r="E337" s="60"/>
      <c r="F337" s="60"/>
      <c r="G337" s="60"/>
      <c r="H337" s="60"/>
      <c r="I337" s="60"/>
      <c r="J337" s="60"/>
      <c r="K337" s="60"/>
      <c r="L337" s="60"/>
    </row>
    <row r="338" spans="1:12" x14ac:dyDescent="0.2">
      <c r="A338" s="42"/>
      <c r="C338" s="60"/>
      <c r="D338" s="60"/>
      <c r="E338" s="60"/>
      <c r="F338" s="60"/>
      <c r="G338" s="60"/>
      <c r="H338" s="60"/>
      <c r="I338" s="60"/>
      <c r="J338" s="60"/>
      <c r="K338" s="60"/>
      <c r="L338" s="60"/>
    </row>
    <row r="339" spans="1:12" x14ac:dyDescent="0.2">
      <c r="A339" s="42"/>
      <c r="C339" s="60"/>
      <c r="D339" s="60"/>
      <c r="E339" s="60"/>
      <c r="F339" s="60"/>
      <c r="G339" s="60"/>
      <c r="H339" s="60"/>
      <c r="I339" s="60"/>
      <c r="J339" s="60"/>
      <c r="K339" s="60"/>
      <c r="L339" s="60"/>
    </row>
    <row r="340" spans="1:12" x14ac:dyDescent="0.2">
      <c r="A340" s="42"/>
      <c r="C340" s="60"/>
      <c r="D340" s="60"/>
      <c r="E340" s="60"/>
      <c r="F340" s="60"/>
      <c r="G340" s="60"/>
      <c r="H340" s="60"/>
      <c r="I340" s="60"/>
      <c r="J340" s="60"/>
      <c r="K340" s="60"/>
      <c r="L340" s="60"/>
    </row>
    <row r="341" spans="1:12" x14ac:dyDescent="0.2">
      <c r="A341" s="42"/>
      <c r="C341" s="60"/>
      <c r="D341" s="60"/>
      <c r="E341" s="60"/>
      <c r="F341" s="60"/>
      <c r="G341" s="60"/>
      <c r="H341" s="60"/>
      <c r="I341" s="60"/>
      <c r="J341" s="60"/>
      <c r="K341" s="60"/>
      <c r="L341" s="60"/>
    </row>
    <row r="342" spans="1:12" x14ac:dyDescent="0.2">
      <c r="A342" s="42"/>
      <c r="C342" s="60"/>
      <c r="D342" s="60"/>
      <c r="E342" s="60"/>
      <c r="F342" s="60"/>
      <c r="G342" s="60"/>
      <c r="H342" s="60"/>
      <c r="I342" s="60"/>
      <c r="J342" s="60"/>
      <c r="K342" s="60"/>
      <c r="L342" s="60"/>
    </row>
    <row r="343" spans="1:12" x14ac:dyDescent="0.2">
      <c r="A343" s="42"/>
      <c r="C343" s="60"/>
      <c r="D343" s="60"/>
      <c r="E343" s="60"/>
      <c r="F343" s="60"/>
      <c r="G343" s="60"/>
      <c r="H343" s="60"/>
      <c r="I343" s="60"/>
      <c r="J343" s="60"/>
      <c r="K343" s="60"/>
      <c r="L343" s="60"/>
    </row>
    <row r="344" spans="1:12" x14ac:dyDescent="0.2">
      <c r="A344" s="42"/>
      <c r="C344" s="60"/>
      <c r="D344" s="60"/>
      <c r="E344" s="60"/>
      <c r="F344" s="60"/>
      <c r="G344" s="60"/>
      <c r="H344" s="60"/>
      <c r="I344" s="60"/>
      <c r="J344" s="60"/>
      <c r="K344" s="60"/>
      <c r="L344" s="60"/>
    </row>
    <row r="345" spans="1:12" x14ac:dyDescent="0.2">
      <c r="A345" s="42"/>
      <c r="C345" s="60"/>
      <c r="D345" s="60"/>
      <c r="E345" s="60"/>
      <c r="F345" s="60"/>
      <c r="G345" s="60"/>
      <c r="H345" s="60"/>
      <c r="I345" s="60"/>
      <c r="J345" s="60"/>
      <c r="K345" s="60"/>
      <c r="L345" s="60"/>
    </row>
    <row r="346" spans="1:12" x14ac:dyDescent="0.2">
      <c r="A346" s="42"/>
      <c r="C346" s="60"/>
      <c r="D346" s="60"/>
      <c r="E346" s="60"/>
      <c r="F346" s="60"/>
      <c r="G346" s="60"/>
      <c r="H346" s="60"/>
      <c r="I346" s="60"/>
      <c r="J346" s="60"/>
      <c r="K346" s="60"/>
      <c r="L346" s="60"/>
    </row>
    <row r="347" spans="1:12" x14ac:dyDescent="0.2">
      <c r="A347" s="42"/>
      <c r="C347" s="60"/>
      <c r="D347" s="60"/>
      <c r="E347" s="60"/>
      <c r="F347" s="60"/>
      <c r="G347" s="60"/>
      <c r="H347" s="60"/>
      <c r="I347" s="60"/>
      <c r="J347" s="60"/>
      <c r="K347" s="60"/>
      <c r="L347" s="60"/>
    </row>
    <row r="348" spans="1:12" x14ac:dyDescent="0.2">
      <c r="A348" s="42"/>
      <c r="C348" s="60"/>
      <c r="D348" s="60"/>
      <c r="E348" s="60"/>
      <c r="F348" s="60"/>
      <c r="G348" s="60"/>
      <c r="H348" s="60"/>
      <c r="I348" s="60"/>
      <c r="J348" s="60"/>
      <c r="K348" s="60"/>
      <c r="L348" s="60"/>
    </row>
    <row r="349" spans="1:12" x14ac:dyDescent="0.2">
      <c r="A349" s="42"/>
      <c r="C349" s="60"/>
      <c r="D349" s="60"/>
      <c r="E349" s="60"/>
      <c r="F349" s="60"/>
      <c r="G349" s="60"/>
      <c r="H349" s="60"/>
      <c r="I349" s="60"/>
      <c r="J349" s="60"/>
      <c r="K349" s="60"/>
      <c r="L349" s="60"/>
    </row>
  </sheetData>
  <pageMargins left="0.7" right="0.7" top="0.75" bottom="0.75" header="0.3" footer="0.3"/>
  <pageSetup paperSize="9" scale="60" orientation="portrait" r:id="rId1"/>
  <rowBreaks count="1" manualBreakCount="1">
    <brk id="77" max="16383" man="1"/>
  </rowBreaks>
  <colBreaks count="2" manualBreakCount="2">
    <brk id="13" max="78" man="1"/>
    <brk id="27" max="7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AP345"/>
  <sheetViews>
    <sheetView showGridLines="0" showRowColHeaders="0" topLeftCell="A95" zoomScaleNormal="100" workbookViewId="0">
      <selection activeCell="B6" sqref="B6:M98"/>
    </sheetView>
  </sheetViews>
  <sheetFormatPr defaultColWidth="9.140625" defaultRowHeight="12" x14ac:dyDescent="0.2"/>
  <cols>
    <col min="1" max="1" width="9.7109375" style="28" customWidth="1"/>
    <col min="2" max="13" width="10.7109375" style="61" customWidth="1"/>
    <col min="14" max="14" width="10.7109375" style="28" customWidth="1"/>
    <col min="15" max="15" width="9.7109375" style="62" customWidth="1"/>
    <col min="16" max="27" width="9.7109375" style="28" customWidth="1"/>
    <col min="28" max="28" width="10.7109375" style="28" customWidth="1"/>
    <col min="29" max="29" width="9.7109375" style="28" customWidth="1"/>
    <col min="30" max="41" width="7.7109375" style="61" customWidth="1"/>
    <col min="42" max="42" width="4.5703125" style="28" customWidth="1"/>
    <col min="43" max="16384" width="9.140625" style="28"/>
  </cols>
  <sheetData>
    <row r="1" spans="1:42" x14ac:dyDescent="0.2">
      <c r="A1" s="3" t="s">
        <v>85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4"/>
      <c r="O1" s="3" t="s">
        <v>31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3" t="s">
        <v>32</v>
      </c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4"/>
    </row>
    <row r="3" spans="1:42" x14ac:dyDescent="0.2">
      <c r="A3" s="78" t="s">
        <v>33</v>
      </c>
      <c r="B3" s="53" t="s">
        <v>34</v>
      </c>
      <c r="C3" s="53" t="s">
        <v>35</v>
      </c>
      <c r="D3" s="53" t="s">
        <v>36</v>
      </c>
      <c r="E3" s="53" t="s">
        <v>37</v>
      </c>
      <c r="F3" s="53" t="s">
        <v>38</v>
      </c>
      <c r="G3" s="53" t="s">
        <v>39</v>
      </c>
      <c r="H3" s="53" t="s">
        <v>40</v>
      </c>
      <c r="I3" s="53" t="s">
        <v>41</v>
      </c>
      <c r="J3" s="53" t="s">
        <v>42</v>
      </c>
      <c r="K3" s="53" t="s">
        <v>43</v>
      </c>
      <c r="L3" s="53" t="s">
        <v>44</v>
      </c>
      <c r="M3" s="53" t="s">
        <v>45</v>
      </c>
      <c r="N3" s="4"/>
      <c r="O3" s="41" t="s">
        <v>4</v>
      </c>
      <c r="P3" s="18">
        <v>7.4999999999999997E-3</v>
      </c>
      <c r="Q3" s="18">
        <v>1.2500000000000001E-2</v>
      </c>
      <c r="R3" s="18">
        <v>1.7500000000000002E-2</v>
      </c>
      <c r="S3" s="18">
        <v>2.2499999999999999E-2</v>
      </c>
      <c r="T3" s="18">
        <v>2.75E-2</v>
      </c>
      <c r="U3" s="18">
        <v>3.2500000000000001E-2</v>
      </c>
      <c r="V3" s="18">
        <v>3.7499999999999999E-2</v>
      </c>
      <c r="W3" s="18">
        <v>4.2499999999999996E-2</v>
      </c>
      <c r="X3" s="18">
        <v>4.7499999999999994E-2</v>
      </c>
      <c r="Y3" s="18">
        <v>5.2499999999999991E-2</v>
      </c>
      <c r="Z3" s="18">
        <v>5.7499999999999989E-2</v>
      </c>
      <c r="AA3" s="18">
        <v>6.2499999999999986E-2</v>
      </c>
      <c r="AB3" s="4"/>
      <c r="AC3" s="79" t="s">
        <v>4</v>
      </c>
      <c r="AD3" s="18">
        <v>7.4999999999999997E-3</v>
      </c>
      <c r="AE3" s="18">
        <v>1.2500000000000001E-2</v>
      </c>
      <c r="AF3" s="18">
        <v>1.7500000000000002E-2</v>
      </c>
      <c r="AG3" s="18">
        <v>2.2499999999999999E-2</v>
      </c>
      <c r="AH3" s="18">
        <v>2.75E-2</v>
      </c>
      <c r="AI3" s="18">
        <v>3.2500000000000001E-2</v>
      </c>
      <c r="AJ3" s="18">
        <v>3.7499999999999999E-2</v>
      </c>
      <c r="AK3" s="18">
        <v>4.2499999999999996E-2</v>
      </c>
      <c r="AL3" s="18">
        <v>4.7499999999999994E-2</v>
      </c>
      <c r="AM3" s="18">
        <v>5.2499999999999991E-2</v>
      </c>
      <c r="AN3" s="18">
        <v>5.7499999999999989E-2</v>
      </c>
      <c r="AO3" s="18">
        <v>6.2499999999999986E-2</v>
      </c>
      <c r="AP3" s="4"/>
    </row>
    <row r="4" spans="1:42" x14ac:dyDescent="0.2">
      <c r="A4" s="80" t="s">
        <v>46</v>
      </c>
      <c r="B4" s="54">
        <v>0</v>
      </c>
      <c r="C4" s="54">
        <f>toelichting!B46+0.00001</f>
        <v>1.001E-2</v>
      </c>
      <c r="D4" s="54">
        <f>C4+0.5%</f>
        <v>1.5009999999999999E-2</v>
      </c>
      <c r="E4" s="54">
        <f t="shared" ref="E4:M4" si="0">D4+0.5%</f>
        <v>2.001E-2</v>
      </c>
      <c r="F4" s="54">
        <f t="shared" si="0"/>
        <v>2.5010000000000001E-2</v>
      </c>
      <c r="G4" s="54">
        <f t="shared" si="0"/>
        <v>3.0010000000000002E-2</v>
      </c>
      <c r="H4" s="54">
        <f t="shared" si="0"/>
        <v>3.5009999999999999E-2</v>
      </c>
      <c r="I4" s="54">
        <f t="shared" si="0"/>
        <v>4.0009999999999997E-2</v>
      </c>
      <c r="J4" s="54">
        <f t="shared" si="0"/>
        <v>4.5009999999999994E-2</v>
      </c>
      <c r="K4" s="54">
        <f t="shared" si="0"/>
        <v>5.0009999999999992E-2</v>
      </c>
      <c r="L4" s="54">
        <f t="shared" si="0"/>
        <v>5.5009999999999989E-2</v>
      </c>
      <c r="M4" s="54">
        <f t="shared" si="0"/>
        <v>6.0009999999999987E-2</v>
      </c>
      <c r="N4" s="4"/>
      <c r="O4" s="41" t="s">
        <v>46</v>
      </c>
      <c r="P4" s="6"/>
      <c r="Q4" s="6"/>
      <c r="R4" s="6"/>
      <c r="S4" s="6"/>
      <c r="T4" s="6"/>
      <c r="U4" s="5"/>
      <c r="V4" s="5"/>
      <c r="W4" s="5"/>
      <c r="X4" s="5"/>
      <c r="Y4" s="5"/>
      <c r="Z4" s="5"/>
      <c r="AA4" s="5"/>
      <c r="AB4" s="4"/>
      <c r="AC4" s="81" t="s">
        <v>46</v>
      </c>
      <c r="AD4" s="44"/>
      <c r="AE4" s="44"/>
      <c r="AF4" s="44"/>
      <c r="AG4" s="44"/>
      <c r="AH4" s="44"/>
      <c r="AI4" s="45"/>
      <c r="AJ4" s="45"/>
      <c r="AK4" s="45"/>
      <c r="AL4" s="45"/>
      <c r="AM4" s="45"/>
      <c r="AN4" s="45"/>
      <c r="AO4" s="45"/>
      <c r="AP4" s="4"/>
    </row>
    <row r="5" spans="1:42" x14ac:dyDescent="0.2">
      <c r="A5" s="57" t="s">
        <v>47</v>
      </c>
      <c r="B5" s="13">
        <v>0.13</v>
      </c>
      <c r="C5" s="13">
        <v>0.13500000000000001</v>
      </c>
      <c r="D5" s="13">
        <v>0.14000000000000001</v>
      </c>
      <c r="E5" s="13">
        <v>0.14000000000000001</v>
      </c>
      <c r="F5" s="13">
        <v>0.14000000000000001</v>
      </c>
      <c r="G5" s="13">
        <v>0.14500000000000002</v>
      </c>
      <c r="H5" s="13">
        <v>0.14500000000000002</v>
      </c>
      <c r="I5" s="13">
        <v>0.15</v>
      </c>
      <c r="J5" s="13">
        <v>0.15</v>
      </c>
      <c r="K5" s="13">
        <v>0.15</v>
      </c>
      <c r="L5" s="13">
        <v>0.15</v>
      </c>
      <c r="M5" s="13">
        <v>0.155</v>
      </c>
      <c r="N5" s="4"/>
      <c r="O5" s="40"/>
      <c r="P5" s="10"/>
      <c r="Q5" s="10"/>
      <c r="R5" s="10"/>
      <c r="S5" s="10"/>
      <c r="T5" s="10"/>
      <c r="U5" s="8"/>
      <c r="V5" s="8"/>
      <c r="W5" s="8"/>
      <c r="X5" s="8"/>
      <c r="Y5" s="8"/>
      <c r="Z5" s="8"/>
      <c r="AA5" s="8"/>
      <c r="AB5" s="4"/>
      <c r="AC5" s="9"/>
      <c r="AD5" s="59"/>
      <c r="AE5" s="59"/>
      <c r="AF5" s="59"/>
      <c r="AG5" s="59"/>
      <c r="AH5" s="59"/>
      <c r="AI5" s="8"/>
      <c r="AJ5" s="8"/>
      <c r="AK5" s="8"/>
      <c r="AL5" s="8"/>
      <c r="AM5" s="8"/>
      <c r="AN5" s="8"/>
      <c r="AO5" s="8"/>
      <c r="AP5" s="4"/>
    </row>
    <row r="6" spans="1:42" x14ac:dyDescent="0.2">
      <c r="A6" s="52">
        <v>21500</v>
      </c>
      <c r="B6" s="13">
        <v>0.13</v>
      </c>
      <c r="C6" s="13">
        <v>0.13500000000000001</v>
      </c>
      <c r="D6" s="13">
        <v>0.14000000000000001</v>
      </c>
      <c r="E6" s="13">
        <v>0.14000000000000001</v>
      </c>
      <c r="F6" s="13">
        <v>0.14000000000000001</v>
      </c>
      <c r="G6" s="13">
        <v>0.14500000000000002</v>
      </c>
      <c r="H6" s="13">
        <v>0.14500000000000002</v>
      </c>
      <c r="I6" s="13">
        <v>0.15</v>
      </c>
      <c r="J6" s="13">
        <v>0.15</v>
      </c>
      <c r="K6" s="13">
        <v>0.15</v>
      </c>
      <c r="L6" s="13">
        <v>0.15</v>
      </c>
      <c r="M6" s="13">
        <v>0.155</v>
      </c>
      <c r="N6" s="4"/>
      <c r="O6" s="52">
        <v>21500</v>
      </c>
      <c r="P6" s="7">
        <v>77952.503251181712</v>
      </c>
      <c r="Q6" s="7">
        <v>72580.278410857456</v>
      </c>
      <c r="R6" s="7">
        <v>70213.557490499181</v>
      </c>
      <c r="S6" s="7">
        <v>65620.900210833483</v>
      </c>
      <c r="T6" s="7">
        <v>61442.437707928919</v>
      </c>
      <c r="U6" s="7">
        <v>59693.909596809099</v>
      </c>
      <c r="V6" s="7">
        <v>56096.506227475482</v>
      </c>
      <c r="W6" s="7">
        <v>54630.658109525437</v>
      </c>
      <c r="X6" s="7">
        <v>51519.480920112786</v>
      </c>
      <c r="Y6" s="7">
        <v>48668.634230007861</v>
      </c>
      <c r="Z6" s="7">
        <v>46052.518898468661</v>
      </c>
      <c r="AA6" s="7">
        <v>45103.228095790742</v>
      </c>
      <c r="AB6" s="4"/>
      <c r="AC6" s="52">
        <v>21000</v>
      </c>
      <c r="AD6" s="12">
        <f>P6/$O6</f>
        <v>3.6256978256363586</v>
      </c>
      <c r="AE6" s="12">
        <f t="shared" ref="AE6:AO6" si="1">Q6/$O6</f>
        <v>3.3758269028305792</v>
      </c>
      <c r="AF6" s="12">
        <f t="shared" si="1"/>
        <v>3.2657468600232176</v>
      </c>
      <c r="AG6" s="12">
        <f t="shared" si="1"/>
        <v>3.0521348935271386</v>
      </c>
      <c r="AH6" s="12">
        <f t="shared" si="1"/>
        <v>2.8577878003687869</v>
      </c>
      <c r="AI6" s="12">
        <f t="shared" si="1"/>
        <v>2.7764609114794929</v>
      </c>
      <c r="AJ6" s="12">
        <f t="shared" si="1"/>
        <v>2.6091398245337434</v>
      </c>
      <c r="AK6" s="12">
        <f t="shared" si="1"/>
        <v>2.5409608423035088</v>
      </c>
      <c r="AL6" s="12">
        <f t="shared" si="1"/>
        <v>2.3962549265168738</v>
      </c>
      <c r="AM6" s="12">
        <f t="shared" si="1"/>
        <v>2.2636574060468773</v>
      </c>
      <c r="AN6" s="12">
        <f t="shared" si="1"/>
        <v>2.1419776231845891</v>
      </c>
      <c r="AO6" s="12">
        <f t="shared" si="1"/>
        <v>2.0978245625949183</v>
      </c>
      <c r="AP6" s="12"/>
    </row>
    <row r="7" spans="1:42" x14ac:dyDescent="0.2">
      <c r="A7" s="52">
        <v>22000</v>
      </c>
      <c r="B7" s="8">
        <v>0.14000000000000001</v>
      </c>
      <c r="C7" s="8">
        <v>0.14000000000000001</v>
      </c>
      <c r="D7" s="8">
        <v>0.14500000000000002</v>
      </c>
      <c r="E7" s="8">
        <v>0.14500000000000002</v>
      </c>
      <c r="F7" s="8">
        <v>0.15</v>
      </c>
      <c r="G7" s="8">
        <v>0.15</v>
      </c>
      <c r="H7" s="8">
        <v>0.15</v>
      </c>
      <c r="I7" s="8">
        <v>0.155</v>
      </c>
      <c r="J7" s="8">
        <v>0.155</v>
      </c>
      <c r="K7" s="8">
        <v>0.155</v>
      </c>
      <c r="L7" s="8">
        <v>0.16</v>
      </c>
      <c r="M7" s="8">
        <v>0.16</v>
      </c>
      <c r="N7" s="4"/>
      <c r="O7" s="52">
        <v>22000</v>
      </c>
      <c r="P7" s="7">
        <v>82719.624466370267</v>
      </c>
      <c r="Q7" s="7">
        <v>77018.865634949514</v>
      </c>
      <c r="R7" s="7">
        <v>74412.374881957599</v>
      </c>
      <c r="S7" s="7">
        <v>69545.073645368378</v>
      </c>
      <c r="T7" s="7">
        <v>67362.141008692823</v>
      </c>
      <c r="U7" s="7">
        <v>63188.420744016046</v>
      </c>
      <c r="V7" s="7">
        <v>59380.423592836909</v>
      </c>
      <c r="W7" s="7">
        <v>57764.509815033103</v>
      </c>
      <c r="X7" s="7">
        <v>54474.861996150263</v>
      </c>
      <c r="Y7" s="7">
        <v>51460.478364132345</v>
      </c>
      <c r="Z7" s="7">
        <v>50265.074890731681</v>
      </c>
      <c r="AA7" s="7">
        <v>47640.919098929757</v>
      </c>
      <c r="AB7" s="4"/>
      <c r="AC7" s="52">
        <v>21500</v>
      </c>
      <c r="AD7" s="12">
        <f t="shared" ref="AD7:AD70" si="2">P7/$O7</f>
        <v>3.7599829302895578</v>
      </c>
      <c r="AE7" s="12">
        <f t="shared" ref="AE7:AE70" si="3">Q7/$O7</f>
        <v>3.5008575288613417</v>
      </c>
      <c r="AF7" s="12">
        <f t="shared" ref="AF7:AF70" si="4">R7/$O7</f>
        <v>3.3823806764526183</v>
      </c>
      <c r="AG7" s="12">
        <f t="shared" ref="AG7:AG70" si="5">S7/$O7</f>
        <v>3.1611397111531083</v>
      </c>
      <c r="AH7" s="12">
        <f t="shared" ref="AH7:AH70" si="6">T7/$O7</f>
        <v>3.0619155003951284</v>
      </c>
      <c r="AI7" s="12">
        <f t="shared" ref="AI7:AI70" si="7">U7/$O7</f>
        <v>2.8722009429098203</v>
      </c>
      <c r="AJ7" s="12">
        <f t="shared" ref="AJ7:AJ70" si="8">V7/$O7</f>
        <v>2.6991101633107686</v>
      </c>
      <c r="AK7" s="12">
        <f t="shared" ref="AK7:AK70" si="9">W7/$O7</f>
        <v>2.6256595370469591</v>
      </c>
      <c r="AL7" s="12">
        <f t="shared" ref="AL7:AL70" si="10">X7/$O7</f>
        <v>2.4761300907341028</v>
      </c>
      <c r="AM7" s="12">
        <f t="shared" ref="AM7:AM70" si="11">Y7/$O7</f>
        <v>2.3391126529151065</v>
      </c>
      <c r="AN7" s="12">
        <f t="shared" ref="AN7:AN70" si="12">Z7/$O7</f>
        <v>2.2847761313968946</v>
      </c>
      <c r="AO7" s="12">
        <f t="shared" ref="AO7:AO70" si="13">AA7/$O7</f>
        <v>2.1654963226786252</v>
      </c>
      <c r="AP7" s="12"/>
    </row>
    <row r="8" spans="1:42" x14ac:dyDescent="0.2">
      <c r="A8" s="52">
        <v>22500</v>
      </c>
      <c r="B8" s="13">
        <v>0.14000000000000001</v>
      </c>
      <c r="C8" s="13">
        <v>0.14500000000000002</v>
      </c>
      <c r="D8" s="13">
        <v>0.14500000000000002</v>
      </c>
      <c r="E8" s="13">
        <v>0.15</v>
      </c>
      <c r="F8" s="13">
        <v>0.15</v>
      </c>
      <c r="G8" s="13">
        <v>0.155</v>
      </c>
      <c r="H8" s="13">
        <v>0.155</v>
      </c>
      <c r="I8" s="13">
        <v>0.16</v>
      </c>
      <c r="J8" s="13">
        <v>0.16</v>
      </c>
      <c r="K8" s="13">
        <v>0.16</v>
      </c>
      <c r="L8" s="13">
        <v>0.16500000000000001</v>
      </c>
      <c r="M8" s="13">
        <v>0.16500000000000001</v>
      </c>
      <c r="N8" s="4"/>
      <c r="O8" s="52">
        <v>22500</v>
      </c>
      <c r="P8" s="7">
        <v>84599.615931515058</v>
      </c>
      <c r="Q8" s="7">
        <v>81582.483485072342</v>
      </c>
      <c r="R8" s="7">
        <v>76103.565220183911</v>
      </c>
      <c r="S8" s="7">
        <v>73578.251897529233</v>
      </c>
      <c r="T8" s="7">
        <v>68893.098758890395</v>
      </c>
      <c r="U8" s="7">
        <v>66778.671922653317</v>
      </c>
      <c r="V8" s="7">
        <v>62754.311296975371</v>
      </c>
      <c r="W8" s="7">
        <v>60983.060215284211</v>
      </c>
      <c r="X8" s="7">
        <v>57510.118236404967</v>
      </c>
      <c r="Y8" s="7">
        <v>54327.777745125051</v>
      </c>
      <c r="Z8" s="7">
        <v>53013.946173818571</v>
      </c>
      <c r="AA8" s="7">
        <v>50246.281862152478</v>
      </c>
      <c r="AB8" s="4"/>
      <c r="AC8" s="52">
        <v>22000</v>
      </c>
      <c r="AD8" s="12">
        <f t="shared" si="2"/>
        <v>3.7599829302895582</v>
      </c>
      <c r="AE8" s="12">
        <f t="shared" si="3"/>
        <v>3.6258881548921043</v>
      </c>
      <c r="AF8" s="12">
        <f t="shared" si="4"/>
        <v>3.3823806764526183</v>
      </c>
      <c r="AG8" s="12">
        <f t="shared" si="5"/>
        <v>3.2701445287790771</v>
      </c>
      <c r="AH8" s="12">
        <f t="shared" si="6"/>
        <v>3.0619155003951288</v>
      </c>
      <c r="AI8" s="12">
        <f t="shared" si="7"/>
        <v>2.9679409743401473</v>
      </c>
      <c r="AJ8" s="12">
        <f t="shared" si="8"/>
        <v>2.7890805020877942</v>
      </c>
      <c r="AK8" s="12">
        <f t="shared" si="9"/>
        <v>2.7103582317904094</v>
      </c>
      <c r="AL8" s="12">
        <f t="shared" si="10"/>
        <v>2.5560052549513319</v>
      </c>
      <c r="AM8" s="12">
        <f t="shared" si="11"/>
        <v>2.4145678997833357</v>
      </c>
      <c r="AN8" s="12">
        <f t="shared" si="12"/>
        <v>2.3561753855030476</v>
      </c>
      <c r="AO8" s="12">
        <f t="shared" si="13"/>
        <v>2.2331680827623326</v>
      </c>
      <c r="AP8" s="12"/>
    </row>
    <row r="9" spans="1:42" x14ac:dyDescent="0.2">
      <c r="A9" s="52">
        <v>23000</v>
      </c>
      <c r="B9" s="8">
        <v>0.14500000000000002</v>
      </c>
      <c r="C9" s="8">
        <v>0.15</v>
      </c>
      <c r="D9" s="8">
        <v>0.15</v>
      </c>
      <c r="E9" s="8">
        <v>0.155</v>
      </c>
      <c r="F9" s="8">
        <v>0.155</v>
      </c>
      <c r="G9" s="8">
        <v>0.155</v>
      </c>
      <c r="H9" s="8">
        <v>0.16</v>
      </c>
      <c r="I9" s="8">
        <v>0.16</v>
      </c>
      <c r="J9" s="8">
        <v>0.16500000000000001</v>
      </c>
      <c r="K9" s="8">
        <v>0.16500000000000001</v>
      </c>
      <c r="L9" s="8">
        <v>0.16500000000000001</v>
      </c>
      <c r="M9" s="8">
        <v>0.17</v>
      </c>
      <c r="N9" s="4"/>
      <c r="O9" s="52">
        <v>23000</v>
      </c>
      <c r="P9" s="7">
        <v>89568.164803683379</v>
      </c>
      <c r="Q9" s="7">
        <v>86271.13196122591</v>
      </c>
      <c r="R9" s="7">
        <v>80477.333336286421</v>
      </c>
      <c r="S9" s="7">
        <v>77720.434967316061</v>
      </c>
      <c r="T9" s="7">
        <v>72771.525059390886</v>
      </c>
      <c r="U9" s="7">
        <v>68262.642409823384</v>
      </c>
      <c r="V9" s="7">
        <v>66218.169339890868</v>
      </c>
      <c r="W9" s="7">
        <v>62338.239331179422</v>
      </c>
      <c r="X9" s="7">
        <v>60625.249640876908</v>
      </c>
      <c r="Y9" s="7">
        <v>57270.532372985996</v>
      </c>
      <c r="Z9" s="7">
        <v>54192.033866570098</v>
      </c>
      <c r="AA9" s="7">
        <v>52919.316385458915</v>
      </c>
      <c r="AB9" s="4"/>
      <c r="AC9" s="52">
        <v>22500</v>
      </c>
      <c r="AD9" s="12">
        <f t="shared" si="2"/>
        <v>3.8942680349427556</v>
      </c>
      <c r="AE9" s="12">
        <f t="shared" si="3"/>
        <v>3.7509187809228655</v>
      </c>
      <c r="AF9" s="12">
        <f t="shared" si="4"/>
        <v>3.4990144928820182</v>
      </c>
      <c r="AG9" s="12">
        <f t="shared" si="5"/>
        <v>3.3791493464050459</v>
      </c>
      <c r="AH9" s="12">
        <f t="shared" si="6"/>
        <v>3.1639793504082996</v>
      </c>
      <c r="AI9" s="12">
        <f t="shared" si="7"/>
        <v>2.9679409743401473</v>
      </c>
      <c r="AJ9" s="12">
        <f t="shared" si="8"/>
        <v>2.8790508408648203</v>
      </c>
      <c r="AK9" s="12">
        <f t="shared" si="9"/>
        <v>2.7103582317904098</v>
      </c>
      <c r="AL9" s="12">
        <f t="shared" si="10"/>
        <v>2.6358804191685614</v>
      </c>
      <c r="AM9" s="12">
        <f t="shared" si="11"/>
        <v>2.490023146651565</v>
      </c>
      <c r="AN9" s="12">
        <f t="shared" si="12"/>
        <v>2.3561753855030476</v>
      </c>
      <c r="AO9" s="12">
        <f t="shared" si="13"/>
        <v>2.3008398428460399</v>
      </c>
      <c r="AP9" s="12"/>
    </row>
    <row r="10" spans="1:42" x14ac:dyDescent="0.2">
      <c r="A10" s="52">
        <v>23500</v>
      </c>
      <c r="B10" s="13">
        <v>0.15</v>
      </c>
      <c r="C10" s="13">
        <v>0.15</v>
      </c>
      <c r="D10" s="13">
        <v>0.155</v>
      </c>
      <c r="E10" s="13">
        <v>0.155</v>
      </c>
      <c r="F10" s="13">
        <v>0.16</v>
      </c>
      <c r="G10" s="13">
        <v>0.16</v>
      </c>
      <c r="H10" s="13">
        <v>0.16500000000000001</v>
      </c>
      <c r="I10" s="13">
        <v>0.16500000000000001</v>
      </c>
      <c r="J10" s="13">
        <v>0.16500000000000001</v>
      </c>
      <c r="K10" s="13">
        <v>0.17</v>
      </c>
      <c r="L10" s="13">
        <v>0.17</v>
      </c>
      <c r="M10" s="13">
        <v>0.17</v>
      </c>
      <c r="N10" s="4"/>
      <c r="O10" s="52">
        <v>23500</v>
      </c>
      <c r="P10" s="7">
        <v>94670.998780504917</v>
      </c>
      <c r="Q10" s="7">
        <v>88146.591351687341</v>
      </c>
      <c r="R10" s="7">
        <v>84967.735268818346</v>
      </c>
      <c r="S10" s="7">
        <v>79410.00964051859</v>
      </c>
      <c r="T10" s="7">
        <v>76752.015209904552</v>
      </c>
      <c r="U10" s="7">
        <v>71996.503635606161</v>
      </c>
      <c r="V10" s="7">
        <v>69771.997721583379</v>
      </c>
      <c r="W10" s="7">
        <v>65683.837773545703</v>
      </c>
      <c r="X10" s="7">
        <v>61943.189850461182</v>
      </c>
      <c r="Y10" s="7">
        <v>60288.742247715163</v>
      </c>
      <c r="Z10" s="7">
        <v>57048.004030816213</v>
      </c>
      <c r="AA10" s="7">
        <v>54069.736306881932</v>
      </c>
      <c r="AB10" s="4"/>
      <c r="AC10" s="52">
        <v>23000</v>
      </c>
      <c r="AD10" s="12">
        <f t="shared" si="2"/>
        <v>4.028553139595954</v>
      </c>
      <c r="AE10" s="12">
        <f t="shared" si="3"/>
        <v>3.7509187809228655</v>
      </c>
      <c r="AF10" s="12">
        <f t="shared" si="4"/>
        <v>3.6156483093114189</v>
      </c>
      <c r="AG10" s="12">
        <f t="shared" si="5"/>
        <v>3.3791493464050464</v>
      </c>
      <c r="AH10" s="12">
        <f t="shared" si="6"/>
        <v>3.2660432004214703</v>
      </c>
      <c r="AI10" s="12">
        <f t="shared" si="7"/>
        <v>3.0636810057704751</v>
      </c>
      <c r="AJ10" s="12">
        <f t="shared" si="8"/>
        <v>2.969021179641846</v>
      </c>
      <c r="AK10" s="12">
        <f t="shared" si="9"/>
        <v>2.7950569265338596</v>
      </c>
      <c r="AL10" s="12">
        <f t="shared" si="10"/>
        <v>2.635880419168561</v>
      </c>
      <c r="AM10" s="12">
        <f t="shared" si="11"/>
        <v>2.5654783935197942</v>
      </c>
      <c r="AN10" s="12">
        <f t="shared" si="12"/>
        <v>2.4275746396092006</v>
      </c>
      <c r="AO10" s="12">
        <f t="shared" si="13"/>
        <v>2.3008398428460395</v>
      </c>
      <c r="AP10" s="12"/>
    </row>
    <row r="11" spans="1:42" x14ac:dyDescent="0.2">
      <c r="A11" s="52">
        <v>24000</v>
      </c>
      <c r="B11" s="8">
        <v>0.15</v>
      </c>
      <c r="C11" s="8">
        <v>0.155</v>
      </c>
      <c r="D11" s="8">
        <v>0.155</v>
      </c>
      <c r="E11" s="8">
        <v>0.16</v>
      </c>
      <c r="F11" s="8">
        <v>0.16</v>
      </c>
      <c r="G11" s="8">
        <v>0.16500000000000001</v>
      </c>
      <c r="H11" s="8">
        <v>0.16500000000000001</v>
      </c>
      <c r="I11" s="8">
        <v>0.17</v>
      </c>
      <c r="J11" s="8">
        <v>0.17</v>
      </c>
      <c r="K11" s="8">
        <v>0.17</v>
      </c>
      <c r="L11" s="8">
        <v>0.17500000000000002</v>
      </c>
      <c r="M11" s="8">
        <v>0.17500000000000002</v>
      </c>
      <c r="N11" s="4"/>
      <c r="O11" s="52">
        <v>24000</v>
      </c>
      <c r="P11" s="7">
        <v>96685.275350302894</v>
      </c>
      <c r="Q11" s="7">
        <v>93022.785766887071</v>
      </c>
      <c r="R11" s="7">
        <v>86775.559423474057</v>
      </c>
      <c r="S11" s="7">
        <v>83715.699936744379</v>
      </c>
      <c r="T11" s="7">
        <v>78385.036810115285</v>
      </c>
      <c r="U11" s="7">
        <v>75826.104892819261</v>
      </c>
      <c r="V11" s="7">
        <v>71256.508311404294</v>
      </c>
      <c r="W11" s="7">
        <v>69114.134910655455</v>
      </c>
      <c r="X11" s="7">
        <v>65178.134001258972</v>
      </c>
      <c r="Y11" s="7">
        <v>61571.481444475066</v>
      </c>
      <c r="Z11" s="7">
        <v>59975.373449168481</v>
      </c>
      <c r="AA11" s="7">
        <v>56844.278470313919</v>
      </c>
      <c r="AB11" s="4"/>
      <c r="AC11" s="52">
        <v>23500</v>
      </c>
      <c r="AD11" s="12">
        <f t="shared" si="2"/>
        <v>4.028553139595954</v>
      </c>
      <c r="AE11" s="12">
        <f t="shared" si="3"/>
        <v>3.875949406953628</v>
      </c>
      <c r="AF11" s="12">
        <f t="shared" si="4"/>
        <v>3.6156483093114189</v>
      </c>
      <c r="AG11" s="12">
        <f t="shared" si="5"/>
        <v>3.4881541640310156</v>
      </c>
      <c r="AH11" s="12">
        <f t="shared" si="6"/>
        <v>3.2660432004214703</v>
      </c>
      <c r="AI11" s="12">
        <f t="shared" si="7"/>
        <v>3.1594210372008025</v>
      </c>
      <c r="AJ11" s="12">
        <f t="shared" si="8"/>
        <v>2.9690211796418455</v>
      </c>
      <c r="AK11" s="12">
        <f t="shared" si="9"/>
        <v>2.8797556212773108</v>
      </c>
      <c r="AL11" s="12">
        <f t="shared" si="10"/>
        <v>2.7157555833857905</v>
      </c>
      <c r="AM11" s="12">
        <f t="shared" si="11"/>
        <v>2.5654783935197942</v>
      </c>
      <c r="AN11" s="12">
        <f t="shared" si="12"/>
        <v>2.4989738937153532</v>
      </c>
      <c r="AO11" s="12">
        <f t="shared" si="13"/>
        <v>2.3685116029297468</v>
      </c>
      <c r="AP11" s="12"/>
    </row>
    <row r="12" spans="1:42" x14ac:dyDescent="0.2">
      <c r="A12" s="52">
        <v>24500</v>
      </c>
      <c r="B12" s="13">
        <v>0.155</v>
      </c>
      <c r="C12" s="13">
        <v>0.155</v>
      </c>
      <c r="D12" s="13">
        <v>0.16</v>
      </c>
      <c r="E12" s="13">
        <v>0.16</v>
      </c>
      <c r="F12" s="13">
        <v>0.16500000000000001</v>
      </c>
      <c r="G12" s="13">
        <v>0.16500000000000001</v>
      </c>
      <c r="H12" s="13">
        <v>0.17</v>
      </c>
      <c r="I12" s="13">
        <v>0.17</v>
      </c>
      <c r="J12" s="13">
        <v>0.17500000000000002</v>
      </c>
      <c r="K12" s="13">
        <v>0.17500000000000002</v>
      </c>
      <c r="L12" s="13">
        <v>0.17500000000000002</v>
      </c>
      <c r="M12" s="13">
        <v>0.18</v>
      </c>
      <c r="N12" s="4"/>
      <c r="O12" s="52">
        <v>24500</v>
      </c>
      <c r="P12" s="7">
        <v>101989.53698410423</v>
      </c>
      <c r="Q12" s="7">
        <v>94960.760470363879</v>
      </c>
      <c r="R12" s="7">
        <v>91440.912080650087</v>
      </c>
      <c r="S12" s="7">
        <v>85459.77701875988</v>
      </c>
      <c r="T12" s="7">
        <v>82518.622735648707</v>
      </c>
      <c r="U12" s="7">
        <v>77405.815411419651</v>
      </c>
      <c r="V12" s="7">
        <v>74945.292201262346</v>
      </c>
      <c r="W12" s="7">
        <v>70554.012721294086</v>
      </c>
      <c r="X12" s="7">
        <v>68492.953316273983</v>
      </c>
      <c r="Y12" s="7">
        <v>64702.874189506576</v>
      </c>
      <c r="Z12" s="7">
        <v>61224.860396026161</v>
      </c>
      <c r="AA12" s="7">
        <v>59686.492393829612</v>
      </c>
      <c r="AB12" s="4"/>
      <c r="AC12" s="52">
        <v>24000</v>
      </c>
      <c r="AD12" s="12">
        <f t="shared" si="2"/>
        <v>4.1628382442491523</v>
      </c>
      <c r="AE12" s="12">
        <f t="shared" si="3"/>
        <v>3.8759494069536276</v>
      </c>
      <c r="AF12" s="12">
        <f t="shared" si="4"/>
        <v>3.7322821257408201</v>
      </c>
      <c r="AG12" s="12">
        <f t="shared" si="5"/>
        <v>3.4881541640310156</v>
      </c>
      <c r="AH12" s="12">
        <f t="shared" si="6"/>
        <v>3.3681070504346411</v>
      </c>
      <c r="AI12" s="12">
        <f t="shared" si="7"/>
        <v>3.159421037200802</v>
      </c>
      <c r="AJ12" s="12">
        <f t="shared" si="8"/>
        <v>3.0589915184188712</v>
      </c>
      <c r="AK12" s="12">
        <f t="shared" si="9"/>
        <v>2.8797556212773094</v>
      </c>
      <c r="AL12" s="12">
        <f t="shared" si="10"/>
        <v>2.7956307476030196</v>
      </c>
      <c r="AM12" s="12">
        <f t="shared" si="11"/>
        <v>2.6409336403880235</v>
      </c>
      <c r="AN12" s="12">
        <f t="shared" si="12"/>
        <v>2.4989738937153536</v>
      </c>
      <c r="AO12" s="12">
        <f t="shared" si="13"/>
        <v>2.4361833630134537</v>
      </c>
      <c r="AP12" s="12"/>
    </row>
    <row r="13" spans="1:42" x14ac:dyDescent="0.2">
      <c r="A13" s="52">
        <v>25000</v>
      </c>
      <c r="B13" s="8">
        <v>0.155</v>
      </c>
      <c r="C13" s="8">
        <v>0.16</v>
      </c>
      <c r="D13" s="8">
        <v>0.16</v>
      </c>
      <c r="E13" s="8">
        <v>0.16500000000000001</v>
      </c>
      <c r="F13" s="8">
        <v>0.16500000000000001</v>
      </c>
      <c r="G13" s="8">
        <v>0.17</v>
      </c>
      <c r="H13" s="8">
        <v>0.17</v>
      </c>
      <c r="I13" s="8">
        <v>0.17500000000000002</v>
      </c>
      <c r="J13" s="8">
        <v>0.17500000000000002</v>
      </c>
      <c r="K13" s="8">
        <v>0.18</v>
      </c>
      <c r="L13" s="8">
        <v>0.18</v>
      </c>
      <c r="M13" s="8">
        <v>0.18</v>
      </c>
      <c r="N13" s="4"/>
      <c r="O13" s="52">
        <v>25000</v>
      </c>
      <c r="P13" s="7">
        <v>104070.95610622883</v>
      </c>
      <c r="Q13" s="7">
        <v>100024.50082460974</v>
      </c>
      <c r="R13" s="7">
        <v>93307.05314352049</v>
      </c>
      <c r="S13" s="7">
        <v>89928.974541424614</v>
      </c>
      <c r="T13" s="7">
        <v>84202.676260866036</v>
      </c>
      <c r="U13" s="7">
        <v>81379.026715778251</v>
      </c>
      <c r="V13" s="7">
        <v>76474.787960471789</v>
      </c>
      <c r="W13" s="7">
        <v>74111.357900519011</v>
      </c>
      <c r="X13" s="7">
        <v>69890.768690075478</v>
      </c>
      <c r="Y13" s="7">
        <v>67909.722181406309</v>
      </c>
      <c r="Z13" s="7">
        <v>64259.328695537661</v>
      </c>
      <c r="AA13" s="7">
        <v>60904.584075336337</v>
      </c>
      <c r="AB13" s="4"/>
      <c r="AC13" s="52">
        <v>24500</v>
      </c>
      <c r="AD13" s="12">
        <f t="shared" si="2"/>
        <v>4.1628382442491532</v>
      </c>
      <c r="AE13" s="12">
        <f t="shared" si="3"/>
        <v>4.0009800329843896</v>
      </c>
      <c r="AF13" s="12">
        <f t="shared" si="4"/>
        <v>3.7322821257408196</v>
      </c>
      <c r="AG13" s="12">
        <f t="shared" si="5"/>
        <v>3.5971589816569844</v>
      </c>
      <c r="AH13" s="12">
        <f t="shared" si="6"/>
        <v>3.3681070504346415</v>
      </c>
      <c r="AI13" s="12">
        <f t="shared" si="7"/>
        <v>3.2551610686311299</v>
      </c>
      <c r="AJ13" s="12">
        <f t="shared" si="8"/>
        <v>3.0589915184188716</v>
      </c>
      <c r="AK13" s="12">
        <f t="shared" si="9"/>
        <v>2.9644543160207606</v>
      </c>
      <c r="AL13" s="12">
        <f t="shared" si="10"/>
        <v>2.7956307476030191</v>
      </c>
      <c r="AM13" s="12">
        <f t="shared" si="11"/>
        <v>2.7163888872562523</v>
      </c>
      <c r="AN13" s="12">
        <f t="shared" si="12"/>
        <v>2.5703731478215066</v>
      </c>
      <c r="AO13" s="12">
        <f t="shared" si="13"/>
        <v>2.4361833630134533</v>
      </c>
      <c r="AP13" s="12"/>
    </row>
    <row r="14" spans="1:42" x14ac:dyDescent="0.2">
      <c r="A14" s="52">
        <v>26000</v>
      </c>
      <c r="B14" s="13">
        <v>0.16</v>
      </c>
      <c r="C14" s="13">
        <v>0.16500000000000001</v>
      </c>
      <c r="D14" s="13">
        <v>0.16500000000000001</v>
      </c>
      <c r="E14" s="13">
        <v>0.17</v>
      </c>
      <c r="F14" s="13">
        <v>0.17500000000000002</v>
      </c>
      <c r="G14" s="13">
        <v>0.17500000000000002</v>
      </c>
      <c r="H14" s="13">
        <v>0.17500000000000002</v>
      </c>
      <c r="I14" s="13">
        <v>0.18</v>
      </c>
      <c r="J14" s="13">
        <v>0.18</v>
      </c>
      <c r="K14" s="13">
        <v>0.185</v>
      </c>
      <c r="L14" s="13">
        <v>0.185</v>
      </c>
      <c r="M14" s="13">
        <v>0.185</v>
      </c>
      <c r="N14" s="4"/>
      <c r="O14" s="52">
        <v>26000</v>
      </c>
      <c r="P14" s="7">
        <v>111725.20707146113</v>
      </c>
      <c r="Q14" s="7">
        <v>107276.27713439395</v>
      </c>
      <c r="R14" s="7">
        <v>100071.81449642572</v>
      </c>
      <c r="S14" s="7">
        <v>96360.258781356795</v>
      </c>
      <c r="T14" s="7">
        <v>92878.103511985566</v>
      </c>
      <c r="U14" s="7">
        <v>87123.428601597887</v>
      </c>
      <c r="V14" s="7">
        <v>81873.008287093326</v>
      </c>
      <c r="W14" s="7">
        <v>79277.97827986948</v>
      </c>
      <c r="X14" s="7">
        <v>74763.153707326463</v>
      </c>
      <c r="Y14" s="7">
        <v>72587.947487236524</v>
      </c>
      <c r="Z14" s="7">
        <v>68686.082450119138</v>
      </c>
      <c r="AA14" s="7">
        <v>65100.233200526171</v>
      </c>
      <c r="AB14" s="4"/>
      <c r="AC14" s="52">
        <v>25000</v>
      </c>
      <c r="AD14" s="12">
        <f t="shared" si="2"/>
        <v>4.2971233489023515</v>
      </c>
      <c r="AE14" s="12">
        <f t="shared" si="3"/>
        <v>4.1260106590151517</v>
      </c>
      <c r="AF14" s="12">
        <f t="shared" si="4"/>
        <v>3.8489159421702199</v>
      </c>
      <c r="AG14" s="12">
        <f t="shared" si="5"/>
        <v>3.7061637992829537</v>
      </c>
      <c r="AH14" s="12">
        <f t="shared" si="6"/>
        <v>3.5722347504609835</v>
      </c>
      <c r="AI14" s="12">
        <f t="shared" si="7"/>
        <v>3.3509011000614572</v>
      </c>
      <c r="AJ14" s="12">
        <f t="shared" si="8"/>
        <v>3.1489618571958973</v>
      </c>
      <c r="AK14" s="12">
        <f t="shared" si="9"/>
        <v>3.0491530107642109</v>
      </c>
      <c r="AL14" s="12">
        <f t="shared" si="10"/>
        <v>2.8755059118202486</v>
      </c>
      <c r="AM14" s="12">
        <f t="shared" si="11"/>
        <v>2.7918441341244815</v>
      </c>
      <c r="AN14" s="12">
        <f t="shared" si="12"/>
        <v>2.6417724019276592</v>
      </c>
      <c r="AO14" s="12">
        <f t="shared" si="13"/>
        <v>2.5038551230971602</v>
      </c>
      <c r="AP14" s="12"/>
    </row>
    <row r="15" spans="1:42" x14ac:dyDescent="0.2">
      <c r="A15" s="52">
        <v>27000</v>
      </c>
      <c r="B15" s="8">
        <v>0.16500000000000001</v>
      </c>
      <c r="C15" s="8">
        <v>0.17</v>
      </c>
      <c r="D15" s="8">
        <v>0.17</v>
      </c>
      <c r="E15" s="8">
        <v>0.17500000000000002</v>
      </c>
      <c r="F15" s="8">
        <v>0.17500000000000002</v>
      </c>
      <c r="G15" s="8">
        <v>0.18</v>
      </c>
      <c r="H15" s="8">
        <v>0.18</v>
      </c>
      <c r="I15" s="8">
        <v>0.185</v>
      </c>
      <c r="J15" s="8">
        <v>0.185</v>
      </c>
      <c r="K15" s="8">
        <v>0.185</v>
      </c>
      <c r="L15" s="8">
        <v>0.19</v>
      </c>
      <c r="M15" s="8">
        <v>0.19</v>
      </c>
      <c r="N15" s="4"/>
      <c r="O15" s="52">
        <v>27000</v>
      </c>
      <c r="P15" s="7">
        <v>119648.02824599984</v>
      </c>
      <c r="Q15" s="7">
        <v>114778.11469623969</v>
      </c>
      <c r="R15" s="7">
        <v>107069.84348218977</v>
      </c>
      <c r="S15" s="7">
        <v>103009.55265654092</v>
      </c>
      <c r="T15" s="7">
        <v>96450.338262446545</v>
      </c>
      <c r="U15" s="7">
        <v>93059.310550278169</v>
      </c>
      <c r="V15" s="7">
        <v>87451.169291268903</v>
      </c>
      <c r="W15" s="7">
        <v>84613.996048706846</v>
      </c>
      <c r="X15" s="7">
        <v>79795.289053011889</v>
      </c>
      <c r="Y15" s="7">
        <v>75379.791621361015</v>
      </c>
      <c r="Z15" s="7">
        <v>73255.634712912928</v>
      </c>
      <c r="AA15" s="7">
        <v>69431.225845883426</v>
      </c>
      <c r="AB15" s="4"/>
      <c r="AC15" s="52">
        <v>26000</v>
      </c>
      <c r="AD15" s="12">
        <f t="shared" si="2"/>
        <v>4.4314084535555498</v>
      </c>
      <c r="AE15" s="12">
        <f t="shared" si="3"/>
        <v>4.2510412850459147</v>
      </c>
      <c r="AF15" s="12">
        <f t="shared" si="4"/>
        <v>3.9655497585996211</v>
      </c>
      <c r="AG15" s="12">
        <f t="shared" si="5"/>
        <v>3.8151686169089229</v>
      </c>
      <c r="AH15" s="12">
        <f t="shared" si="6"/>
        <v>3.572234750460983</v>
      </c>
      <c r="AI15" s="12">
        <f t="shared" si="7"/>
        <v>3.4466411314917842</v>
      </c>
      <c r="AJ15" s="12">
        <f t="shared" si="8"/>
        <v>3.2389321959729225</v>
      </c>
      <c r="AK15" s="12">
        <f t="shared" si="9"/>
        <v>3.1338517055076611</v>
      </c>
      <c r="AL15" s="12">
        <f t="shared" si="10"/>
        <v>2.9553810760374772</v>
      </c>
      <c r="AM15" s="12">
        <f t="shared" si="11"/>
        <v>2.791844134124482</v>
      </c>
      <c r="AN15" s="12">
        <f t="shared" si="12"/>
        <v>2.7131716560338122</v>
      </c>
      <c r="AO15" s="12">
        <f t="shared" si="13"/>
        <v>2.5715268831808675</v>
      </c>
      <c r="AP15" s="12"/>
    </row>
    <row r="16" spans="1:42" x14ac:dyDescent="0.2">
      <c r="A16" s="52">
        <v>28000</v>
      </c>
      <c r="B16" s="13">
        <v>0.16500000000000001</v>
      </c>
      <c r="C16" s="13">
        <v>0.17</v>
      </c>
      <c r="D16" s="13">
        <v>0.17</v>
      </c>
      <c r="E16" s="13">
        <v>0.17500000000000002</v>
      </c>
      <c r="F16" s="13">
        <v>0.18</v>
      </c>
      <c r="G16" s="13">
        <v>0.18</v>
      </c>
      <c r="H16" s="13">
        <v>0.185</v>
      </c>
      <c r="I16" s="13">
        <v>0.185</v>
      </c>
      <c r="J16" s="13">
        <v>0.185</v>
      </c>
      <c r="K16" s="13">
        <v>0.19</v>
      </c>
      <c r="L16" s="13">
        <v>0.19</v>
      </c>
      <c r="M16" s="13">
        <v>0.19</v>
      </c>
      <c r="N16" s="4"/>
      <c r="O16" s="52">
        <v>28000</v>
      </c>
      <c r="P16" s="7">
        <v>124079.43669955539</v>
      </c>
      <c r="Q16" s="7">
        <v>119029.15598128561</v>
      </c>
      <c r="R16" s="7">
        <v>111035.39324078939</v>
      </c>
      <c r="S16" s="7">
        <v>106824.72127344988</v>
      </c>
      <c r="T16" s="7">
        <v>102880.36081327632</v>
      </c>
      <c r="U16" s="7">
        <v>96505.951681769962</v>
      </c>
      <c r="V16" s="7">
        <v>93209.270972998551</v>
      </c>
      <c r="W16" s="7">
        <v>87747.847754214512</v>
      </c>
      <c r="X16" s="7">
        <v>82750.67012904938</v>
      </c>
      <c r="Y16" s="7">
        <v>80284.3826677959</v>
      </c>
      <c r="Z16" s="7">
        <v>75968.806368946738</v>
      </c>
      <c r="AA16" s="7">
        <v>72002.75272906429</v>
      </c>
      <c r="AB16" s="4"/>
      <c r="AC16" s="52">
        <v>27000</v>
      </c>
      <c r="AD16" s="12">
        <f t="shared" si="2"/>
        <v>4.4314084535555498</v>
      </c>
      <c r="AE16" s="12">
        <f t="shared" si="3"/>
        <v>4.2510412850459147</v>
      </c>
      <c r="AF16" s="12">
        <f t="shared" si="4"/>
        <v>3.9655497585996211</v>
      </c>
      <c r="AG16" s="12">
        <f t="shared" si="5"/>
        <v>3.8151686169089243</v>
      </c>
      <c r="AH16" s="12">
        <f t="shared" si="6"/>
        <v>3.6742986004741542</v>
      </c>
      <c r="AI16" s="12">
        <f t="shared" si="7"/>
        <v>3.4466411314917842</v>
      </c>
      <c r="AJ16" s="12">
        <f t="shared" si="8"/>
        <v>3.3289025347499481</v>
      </c>
      <c r="AK16" s="12">
        <f t="shared" si="9"/>
        <v>3.1338517055076611</v>
      </c>
      <c r="AL16" s="12">
        <f t="shared" si="10"/>
        <v>2.9553810760374777</v>
      </c>
      <c r="AM16" s="12">
        <f t="shared" si="11"/>
        <v>2.8672993809927108</v>
      </c>
      <c r="AN16" s="12">
        <f t="shared" si="12"/>
        <v>2.7131716560338122</v>
      </c>
      <c r="AO16" s="12">
        <f t="shared" si="13"/>
        <v>2.5715268831808675</v>
      </c>
      <c r="AP16" s="12"/>
    </row>
    <row r="17" spans="1:42" x14ac:dyDescent="0.2">
      <c r="A17" s="52">
        <v>29000</v>
      </c>
      <c r="B17" s="8">
        <v>0.16500000000000001</v>
      </c>
      <c r="C17" s="8">
        <v>0.17</v>
      </c>
      <c r="D17" s="8">
        <v>0.17500000000000002</v>
      </c>
      <c r="E17" s="8">
        <v>0.17500000000000002</v>
      </c>
      <c r="F17" s="8">
        <v>0.18</v>
      </c>
      <c r="G17" s="8">
        <v>0.18</v>
      </c>
      <c r="H17" s="8">
        <v>0.185</v>
      </c>
      <c r="I17" s="8">
        <v>0.185</v>
      </c>
      <c r="J17" s="8">
        <v>0.185</v>
      </c>
      <c r="K17" s="8">
        <v>0.19</v>
      </c>
      <c r="L17" s="8">
        <v>0.19</v>
      </c>
      <c r="M17" s="8">
        <v>0.19</v>
      </c>
      <c r="N17" s="4"/>
      <c r="O17" s="52">
        <v>29000</v>
      </c>
      <c r="P17" s="7">
        <v>128510.84515311093</v>
      </c>
      <c r="Q17" s="7">
        <v>123280.19726633151</v>
      </c>
      <c r="R17" s="7">
        <v>118383.32367584165</v>
      </c>
      <c r="S17" s="7">
        <v>110639.8898903588</v>
      </c>
      <c r="T17" s="7">
        <v>106554.65941375047</v>
      </c>
      <c r="U17" s="7">
        <v>99952.592813261741</v>
      </c>
      <c r="V17" s="7">
        <v>96538.173507748492</v>
      </c>
      <c r="W17" s="7">
        <v>90881.699459722164</v>
      </c>
      <c r="X17" s="7">
        <v>85706.051205086842</v>
      </c>
      <c r="Y17" s="7">
        <v>83151.682048788629</v>
      </c>
      <c r="Z17" s="7">
        <v>78681.978024980563</v>
      </c>
      <c r="AA17" s="7">
        <v>74574.279612245169</v>
      </c>
      <c r="AB17" s="4"/>
      <c r="AC17" s="52">
        <v>28000</v>
      </c>
      <c r="AD17" s="12">
        <f t="shared" si="2"/>
        <v>4.4314084535555498</v>
      </c>
      <c r="AE17" s="12">
        <f t="shared" si="3"/>
        <v>4.2510412850459138</v>
      </c>
      <c r="AF17" s="12">
        <f t="shared" si="4"/>
        <v>4.0821835750290223</v>
      </c>
      <c r="AG17" s="12">
        <f t="shared" si="5"/>
        <v>3.8151686169089243</v>
      </c>
      <c r="AH17" s="12">
        <f t="shared" si="6"/>
        <v>3.6742986004741542</v>
      </c>
      <c r="AI17" s="12">
        <f t="shared" si="7"/>
        <v>3.4466411314917842</v>
      </c>
      <c r="AJ17" s="12">
        <f t="shared" si="8"/>
        <v>3.3289025347499481</v>
      </c>
      <c r="AK17" s="12">
        <f t="shared" si="9"/>
        <v>3.1338517055076607</v>
      </c>
      <c r="AL17" s="12">
        <f t="shared" si="10"/>
        <v>2.9553810760374772</v>
      </c>
      <c r="AM17" s="12">
        <f t="shared" si="11"/>
        <v>2.8672993809927112</v>
      </c>
      <c r="AN17" s="12">
        <f t="shared" si="12"/>
        <v>2.7131716560338126</v>
      </c>
      <c r="AO17" s="12">
        <f t="shared" si="13"/>
        <v>2.571526883180868</v>
      </c>
      <c r="AP17" s="12"/>
    </row>
    <row r="18" spans="1:42" x14ac:dyDescent="0.2">
      <c r="A18" s="52">
        <v>30000</v>
      </c>
      <c r="B18" s="13">
        <v>0.16500000000000001</v>
      </c>
      <c r="C18" s="13">
        <v>0.17</v>
      </c>
      <c r="D18" s="13">
        <v>0.17500000000000002</v>
      </c>
      <c r="E18" s="13">
        <v>0.17500000000000002</v>
      </c>
      <c r="F18" s="13">
        <v>0.18</v>
      </c>
      <c r="G18" s="13">
        <v>0.18</v>
      </c>
      <c r="H18" s="13">
        <v>0.185</v>
      </c>
      <c r="I18" s="13">
        <v>0.185</v>
      </c>
      <c r="J18" s="13">
        <v>0.185</v>
      </c>
      <c r="K18" s="13">
        <v>0.19</v>
      </c>
      <c r="L18" s="13">
        <v>0.19</v>
      </c>
      <c r="M18" s="13">
        <v>0.19500000000000001</v>
      </c>
      <c r="N18" s="4"/>
      <c r="O18" s="52">
        <v>30000</v>
      </c>
      <c r="P18" s="7">
        <v>132942.25360666649</v>
      </c>
      <c r="Q18" s="7">
        <v>127531.23855137744</v>
      </c>
      <c r="R18" s="7">
        <v>122465.50725087065</v>
      </c>
      <c r="S18" s="7">
        <v>114455.05850726771</v>
      </c>
      <c r="T18" s="7">
        <v>110228.95801422463</v>
      </c>
      <c r="U18" s="7">
        <v>103399.23394475353</v>
      </c>
      <c r="V18" s="7">
        <v>99867.076042498447</v>
      </c>
      <c r="W18" s="7">
        <v>94015.55116522983</v>
      </c>
      <c r="X18" s="7">
        <v>88661.432281124333</v>
      </c>
      <c r="Y18" s="7">
        <v>86018.981429781328</v>
      </c>
      <c r="Z18" s="7">
        <v>81395.149681014373</v>
      </c>
      <c r="AA18" s="7">
        <v>79175.959297937239</v>
      </c>
      <c r="AB18" s="4"/>
      <c r="AC18" s="52">
        <v>29000</v>
      </c>
      <c r="AD18" s="12">
        <f t="shared" si="2"/>
        <v>4.4314084535555498</v>
      </c>
      <c r="AE18" s="12">
        <f t="shared" si="3"/>
        <v>4.2510412850459147</v>
      </c>
      <c r="AF18" s="12">
        <f t="shared" si="4"/>
        <v>4.0821835750290214</v>
      </c>
      <c r="AG18" s="12">
        <f t="shared" si="5"/>
        <v>3.8151686169089234</v>
      </c>
      <c r="AH18" s="12">
        <f t="shared" si="6"/>
        <v>3.6742986004741542</v>
      </c>
      <c r="AI18" s="12">
        <f t="shared" si="7"/>
        <v>3.4466411314917846</v>
      </c>
      <c r="AJ18" s="12">
        <f t="shared" si="8"/>
        <v>3.3289025347499481</v>
      </c>
      <c r="AK18" s="12">
        <f t="shared" si="9"/>
        <v>3.1338517055076611</v>
      </c>
      <c r="AL18" s="12">
        <f t="shared" si="10"/>
        <v>2.9553810760374777</v>
      </c>
      <c r="AM18" s="12">
        <f t="shared" si="11"/>
        <v>2.8672993809927108</v>
      </c>
      <c r="AN18" s="12">
        <f t="shared" si="12"/>
        <v>2.7131716560338126</v>
      </c>
      <c r="AO18" s="12">
        <f t="shared" si="13"/>
        <v>2.6391986432645744</v>
      </c>
      <c r="AP18" s="12"/>
    </row>
    <row r="19" spans="1:42" x14ac:dyDescent="0.2">
      <c r="A19" s="52">
        <v>31000</v>
      </c>
      <c r="B19" s="8">
        <v>0.16500000000000001</v>
      </c>
      <c r="C19" s="8">
        <v>0.17</v>
      </c>
      <c r="D19" s="8">
        <v>0.17500000000000002</v>
      </c>
      <c r="E19" s="8">
        <v>0.17500000000000002</v>
      </c>
      <c r="F19" s="8">
        <v>0.18</v>
      </c>
      <c r="G19" s="8">
        <v>0.18</v>
      </c>
      <c r="H19" s="8">
        <v>0.185</v>
      </c>
      <c r="I19" s="8">
        <v>0.185</v>
      </c>
      <c r="J19" s="8">
        <v>0.19</v>
      </c>
      <c r="K19" s="8">
        <v>0.19</v>
      </c>
      <c r="L19" s="8">
        <v>0.19</v>
      </c>
      <c r="M19" s="8">
        <v>0.19500000000000001</v>
      </c>
      <c r="N19" s="4"/>
      <c r="O19" s="52">
        <v>31000</v>
      </c>
      <c r="P19" s="7">
        <v>137373.66206022204</v>
      </c>
      <c r="Q19" s="7">
        <v>131782.27983642335</v>
      </c>
      <c r="R19" s="7">
        <v>126547.69082589968</v>
      </c>
      <c r="S19" s="7">
        <v>118270.22712417664</v>
      </c>
      <c r="T19" s="7">
        <v>113903.25661469878</v>
      </c>
      <c r="U19" s="7">
        <v>106845.87507624531</v>
      </c>
      <c r="V19" s="7">
        <v>103195.97857724839</v>
      </c>
      <c r="W19" s="7">
        <v>97149.402870737496</v>
      </c>
      <c r="X19" s="7">
        <v>94092.943447895901</v>
      </c>
      <c r="Y19" s="7">
        <v>88886.280810774042</v>
      </c>
      <c r="Z19" s="7">
        <v>84108.321337048183</v>
      </c>
      <c r="AA19" s="7">
        <v>81815.157941201818</v>
      </c>
      <c r="AB19" s="4"/>
      <c r="AC19" s="52">
        <v>30000</v>
      </c>
      <c r="AD19" s="12">
        <f t="shared" si="2"/>
        <v>4.4314084535555498</v>
      </c>
      <c r="AE19" s="12">
        <f t="shared" si="3"/>
        <v>4.2510412850459147</v>
      </c>
      <c r="AF19" s="12">
        <f t="shared" si="4"/>
        <v>4.0821835750290223</v>
      </c>
      <c r="AG19" s="12">
        <f t="shared" si="5"/>
        <v>3.8151686169089238</v>
      </c>
      <c r="AH19" s="12">
        <f t="shared" si="6"/>
        <v>3.6742986004741542</v>
      </c>
      <c r="AI19" s="12">
        <f t="shared" si="7"/>
        <v>3.4466411314917842</v>
      </c>
      <c r="AJ19" s="12">
        <f t="shared" si="8"/>
        <v>3.3289025347499481</v>
      </c>
      <c r="AK19" s="12">
        <f t="shared" si="9"/>
        <v>3.1338517055076611</v>
      </c>
      <c r="AL19" s="12">
        <f t="shared" si="10"/>
        <v>3.0352562402547063</v>
      </c>
      <c r="AM19" s="12">
        <f t="shared" si="11"/>
        <v>2.8672993809927112</v>
      </c>
      <c r="AN19" s="12">
        <f t="shared" si="12"/>
        <v>2.7131716560338122</v>
      </c>
      <c r="AO19" s="12">
        <f t="shared" si="13"/>
        <v>2.6391986432645749</v>
      </c>
      <c r="AP19" s="12"/>
    </row>
    <row r="20" spans="1:42" x14ac:dyDescent="0.2">
      <c r="A20" s="52">
        <v>32000</v>
      </c>
      <c r="B20" s="13">
        <v>0.16500000000000001</v>
      </c>
      <c r="C20" s="13">
        <v>0.17</v>
      </c>
      <c r="D20" s="13">
        <v>0.17500000000000002</v>
      </c>
      <c r="E20" s="13">
        <v>0.17500000000000002</v>
      </c>
      <c r="F20" s="13">
        <v>0.18</v>
      </c>
      <c r="G20" s="13">
        <v>0.18</v>
      </c>
      <c r="H20" s="13">
        <v>0.185</v>
      </c>
      <c r="I20" s="13">
        <v>0.185</v>
      </c>
      <c r="J20" s="13">
        <v>0.19</v>
      </c>
      <c r="K20" s="13">
        <v>0.19</v>
      </c>
      <c r="L20" s="13">
        <v>0.19</v>
      </c>
      <c r="M20" s="13">
        <v>0.19500000000000001</v>
      </c>
      <c r="N20" s="4"/>
      <c r="O20" s="52">
        <v>32000</v>
      </c>
      <c r="P20" s="7">
        <v>141805.07051377758</v>
      </c>
      <c r="Q20" s="7">
        <v>136033.32112146926</v>
      </c>
      <c r="R20" s="7">
        <v>130629.8744009287</v>
      </c>
      <c r="S20" s="7">
        <v>122085.39574108557</v>
      </c>
      <c r="T20" s="7">
        <v>117577.55521517294</v>
      </c>
      <c r="U20" s="7">
        <v>110292.51620773709</v>
      </c>
      <c r="V20" s="7">
        <v>106524.88111199833</v>
      </c>
      <c r="W20" s="7">
        <v>100283.25457624515</v>
      </c>
      <c r="X20" s="7">
        <v>97128.19968815062</v>
      </c>
      <c r="Y20" s="7">
        <v>91753.580191766756</v>
      </c>
      <c r="Z20" s="7">
        <v>86821.492993081993</v>
      </c>
      <c r="AA20" s="7">
        <v>84454.356584466383</v>
      </c>
      <c r="AB20" s="4"/>
      <c r="AC20" s="52">
        <v>31000</v>
      </c>
      <c r="AD20" s="12">
        <f t="shared" si="2"/>
        <v>4.4314084535555498</v>
      </c>
      <c r="AE20" s="12">
        <f t="shared" si="3"/>
        <v>4.2510412850459138</v>
      </c>
      <c r="AF20" s="12">
        <f t="shared" si="4"/>
        <v>4.0821835750290223</v>
      </c>
      <c r="AG20" s="12">
        <f t="shared" si="5"/>
        <v>3.8151686169089238</v>
      </c>
      <c r="AH20" s="12">
        <f t="shared" si="6"/>
        <v>3.6742986004741542</v>
      </c>
      <c r="AI20" s="12">
        <f t="shared" si="7"/>
        <v>3.4466411314917842</v>
      </c>
      <c r="AJ20" s="12">
        <f t="shared" si="8"/>
        <v>3.3289025347499477</v>
      </c>
      <c r="AK20" s="12">
        <f t="shared" si="9"/>
        <v>3.1338517055076607</v>
      </c>
      <c r="AL20" s="12">
        <f t="shared" si="10"/>
        <v>3.0352562402547067</v>
      </c>
      <c r="AM20" s="12">
        <f t="shared" si="11"/>
        <v>2.8672993809927112</v>
      </c>
      <c r="AN20" s="12">
        <f t="shared" si="12"/>
        <v>2.7131716560338122</v>
      </c>
      <c r="AO20" s="12">
        <f t="shared" si="13"/>
        <v>2.6391986432645744</v>
      </c>
      <c r="AP20" s="12"/>
    </row>
    <row r="21" spans="1:42" x14ac:dyDescent="0.2">
      <c r="A21" s="52">
        <v>33000</v>
      </c>
      <c r="B21" s="8">
        <v>0.17</v>
      </c>
      <c r="C21" s="8">
        <v>0.17</v>
      </c>
      <c r="D21" s="8">
        <v>0.17500000000000002</v>
      </c>
      <c r="E21" s="8">
        <v>0.17500000000000002</v>
      </c>
      <c r="F21" s="8">
        <v>0.18</v>
      </c>
      <c r="G21" s="8">
        <v>0.18</v>
      </c>
      <c r="H21" s="8">
        <v>0.185</v>
      </c>
      <c r="I21" s="8">
        <v>0.185</v>
      </c>
      <c r="J21" s="8">
        <v>0.19</v>
      </c>
      <c r="K21" s="8">
        <v>0.19</v>
      </c>
      <c r="L21" s="8">
        <v>0.19</v>
      </c>
      <c r="M21" s="8">
        <v>0.19500000000000001</v>
      </c>
      <c r="N21" s="4"/>
      <c r="O21" s="52">
        <v>33000</v>
      </c>
      <c r="P21" s="7">
        <v>150667.88742088867</v>
      </c>
      <c r="Q21" s="7">
        <v>140284.36240651517</v>
      </c>
      <c r="R21" s="7">
        <v>134712.05797595772</v>
      </c>
      <c r="S21" s="7">
        <v>125900.56435799447</v>
      </c>
      <c r="T21" s="7">
        <v>121251.85381564709</v>
      </c>
      <c r="U21" s="7">
        <v>113739.15733922888</v>
      </c>
      <c r="V21" s="7">
        <v>109853.78364674828</v>
      </c>
      <c r="W21" s="7">
        <v>103417.10628175281</v>
      </c>
      <c r="X21" s="7">
        <v>100163.45592840532</v>
      </c>
      <c r="Y21" s="7">
        <v>94620.87957275947</v>
      </c>
      <c r="Z21" s="7">
        <v>89534.664649115803</v>
      </c>
      <c r="AA21" s="7">
        <v>87093.555227730962</v>
      </c>
      <c r="AB21" s="4"/>
      <c r="AC21" s="52">
        <v>32000</v>
      </c>
      <c r="AD21" s="12">
        <f t="shared" si="2"/>
        <v>4.5656935582087472</v>
      </c>
      <c r="AE21" s="12">
        <f t="shared" si="3"/>
        <v>4.2510412850459138</v>
      </c>
      <c r="AF21" s="12">
        <f t="shared" si="4"/>
        <v>4.0821835750290223</v>
      </c>
      <c r="AG21" s="12">
        <f t="shared" si="5"/>
        <v>3.8151686169089234</v>
      </c>
      <c r="AH21" s="12">
        <f t="shared" si="6"/>
        <v>3.6742986004741542</v>
      </c>
      <c r="AI21" s="12">
        <f t="shared" si="7"/>
        <v>3.4466411314917842</v>
      </c>
      <c r="AJ21" s="12">
        <f t="shared" si="8"/>
        <v>3.3289025347499481</v>
      </c>
      <c r="AK21" s="12">
        <f t="shared" si="9"/>
        <v>3.1338517055076611</v>
      </c>
      <c r="AL21" s="12">
        <f t="shared" si="10"/>
        <v>3.0352562402547067</v>
      </c>
      <c r="AM21" s="12">
        <f t="shared" si="11"/>
        <v>2.8672993809927112</v>
      </c>
      <c r="AN21" s="12">
        <f t="shared" si="12"/>
        <v>2.7131716560338122</v>
      </c>
      <c r="AO21" s="12">
        <f t="shared" si="13"/>
        <v>2.6391986432645744</v>
      </c>
      <c r="AP21" s="12"/>
    </row>
    <row r="22" spans="1:42" x14ac:dyDescent="0.2">
      <c r="A22" s="52">
        <v>34000</v>
      </c>
      <c r="B22" s="13">
        <v>0.17</v>
      </c>
      <c r="C22" s="13">
        <v>0.17</v>
      </c>
      <c r="D22" s="13">
        <v>0.17500000000000002</v>
      </c>
      <c r="E22" s="13">
        <v>0.17500000000000002</v>
      </c>
      <c r="F22" s="13">
        <v>0.18</v>
      </c>
      <c r="G22" s="13">
        <v>0.18</v>
      </c>
      <c r="H22" s="13">
        <v>0.185</v>
      </c>
      <c r="I22" s="13">
        <v>0.185</v>
      </c>
      <c r="J22" s="13">
        <v>0.19</v>
      </c>
      <c r="K22" s="13">
        <v>0.19</v>
      </c>
      <c r="L22" s="13">
        <v>0.19</v>
      </c>
      <c r="M22" s="13">
        <v>0.19500000000000001</v>
      </c>
      <c r="N22" s="4"/>
      <c r="O22" s="52">
        <v>34000</v>
      </c>
      <c r="P22" s="7">
        <v>155233.58097909743</v>
      </c>
      <c r="Q22" s="7">
        <v>144535.40369156111</v>
      </c>
      <c r="R22" s="7">
        <v>138794.24155098674</v>
      </c>
      <c r="S22" s="7">
        <v>129715.73297490341</v>
      </c>
      <c r="T22" s="7">
        <v>124926.15241612124</v>
      </c>
      <c r="U22" s="7">
        <v>117185.79847072066</v>
      </c>
      <c r="V22" s="7">
        <v>113182.68618149823</v>
      </c>
      <c r="W22" s="7">
        <v>106550.95798726047</v>
      </c>
      <c r="X22" s="7">
        <v>103198.71216866003</v>
      </c>
      <c r="Y22" s="7">
        <v>97488.178953752184</v>
      </c>
      <c r="Z22" s="7">
        <v>92247.836305149627</v>
      </c>
      <c r="AA22" s="7">
        <v>89732.753870995541</v>
      </c>
      <c r="AB22" s="4"/>
      <c r="AC22" s="52">
        <v>33000</v>
      </c>
      <c r="AD22" s="12">
        <f t="shared" si="2"/>
        <v>4.5656935582087481</v>
      </c>
      <c r="AE22" s="12">
        <f t="shared" si="3"/>
        <v>4.2510412850459147</v>
      </c>
      <c r="AF22" s="12">
        <f t="shared" si="4"/>
        <v>4.0821835750290214</v>
      </c>
      <c r="AG22" s="12">
        <f t="shared" si="5"/>
        <v>3.8151686169089238</v>
      </c>
      <c r="AH22" s="12">
        <f t="shared" si="6"/>
        <v>3.6742986004741542</v>
      </c>
      <c r="AI22" s="12">
        <f t="shared" si="7"/>
        <v>3.4466411314917842</v>
      </c>
      <c r="AJ22" s="12">
        <f t="shared" si="8"/>
        <v>3.3289025347499477</v>
      </c>
      <c r="AK22" s="12">
        <f t="shared" si="9"/>
        <v>3.1338517055076607</v>
      </c>
      <c r="AL22" s="12">
        <f t="shared" si="10"/>
        <v>3.0352562402547067</v>
      </c>
      <c r="AM22" s="12">
        <f t="shared" si="11"/>
        <v>2.8672993809927112</v>
      </c>
      <c r="AN22" s="12">
        <f t="shared" si="12"/>
        <v>2.7131716560338126</v>
      </c>
      <c r="AO22" s="12">
        <f t="shared" si="13"/>
        <v>2.6391986432645749</v>
      </c>
      <c r="AP22" s="12"/>
    </row>
    <row r="23" spans="1:42" x14ac:dyDescent="0.2">
      <c r="A23" s="52">
        <v>35000</v>
      </c>
      <c r="B23" s="8">
        <v>0.17</v>
      </c>
      <c r="C23" s="8">
        <v>0.17</v>
      </c>
      <c r="D23" s="8">
        <v>0.17500000000000002</v>
      </c>
      <c r="E23" s="8">
        <v>0.17500000000000002</v>
      </c>
      <c r="F23" s="8">
        <v>0.18</v>
      </c>
      <c r="G23" s="8">
        <v>0.18</v>
      </c>
      <c r="H23" s="8">
        <v>0.185</v>
      </c>
      <c r="I23" s="8">
        <v>0.185</v>
      </c>
      <c r="J23" s="8">
        <v>0.19</v>
      </c>
      <c r="K23" s="8">
        <v>0.19</v>
      </c>
      <c r="L23" s="8">
        <v>0.19</v>
      </c>
      <c r="M23" s="8">
        <v>0.19500000000000001</v>
      </c>
      <c r="N23" s="4"/>
      <c r="O23" s="52">
        <v>35000</v>
      </c>
      <c r="P23" s="7">
        <v>159799.27453730616</v>
      </c>
      <c r="Q23" s="7">
        <v>148786.44497660699</v>
      </c>
      <c r="R23" s="7">
        <v>142876.42512601576</v>
      </c>
      <c r="S23" s="7">
        <v>133530.90159181232</v>
      </c>
      <c r="T23" s="7">
        <v>128600.4510165954</v>
      </c>
      <c r="U23" s="7">
        <v>120632.43960221246</v>
      </c>
      <c r="V23" s="7">
        <v>116511.5887162482</v>
      </c>
      <c r="W23" s="7">
        <v>109684.80969276813</v>
      </c>
      <c r="X23" s="7">
        <v>106233.96840891472</v>
      </c>
      <c r="Y23" s="7">
        <v>100355.47833474488</v>
      </c>
      <c r="Z23" s="7">
        <v>94961.007961183423</v>
      </c>
      <c r="AA23" s="7">
        <v>92371.952514260105</v>
      </c>
      <c r="AB23" s="4"/>
      <c r="AC23" s="52">
        <v>34000</v>
      </c>
      <c r="AD23" s="12">
        <f t="shared" si="2"/>
        <v>4.5656935582087472</v>
      </c>
      <c r="AE23" s="12">
        <f t="shared" si="3"/>
        <v>4.2510412850459138</v>
      </c>
      <c r="AF23" s="12">
        <f t="shared" si="4"/>
        <v>4.0821835750290214</v>
      </c>
      <c r="AG23" s="12">
        <f t="shared" si="5"/>
        <v>3.8151686169089234</v>
      </c>
      <c r="AH23" s="12">
        <f t="shared" si="6"/>
        <v>3.6742986004741542</v>
      </c>
      <c r="AI23" s="12">
        <f t="shared" si="7"/>
        <v>3.4466411314917846</v>
      </c>
      <c r="AJ23" s="12">
        <f t="shared" si="8"/>
        <v>3.3289025347499486</v>
      </c>
      <c r="AK23" s="12">
        <f t="shared" si="9"/>
        <v>3.1338517055076611</v>
      </c>
      <c r="AL23" s="12">
        <f t="shared" si="10"/>
        <v>3.0352562402547063</v>
      </c>
      <c r="AM23" s="12">
        <f t="shared" si="11"/>
        <v>2.8672993809927108</v>
      </c>
      <c r="AN23" s="12">
        <f t="shared" si="12"/>
        <v>2.7131716560338122</v>
      </c>
      <c r="AO23" s="12">
        <f t="shared" si="13"/>
        <v>2.6391986432645744</v>
      </c>
      <c r="AP23" s="12"/>
    </row>
    <row r="24" spans="1:42" x14ac:dyDescent="0.2">
      <c r="A24" s="52">
        <v>36000</v>
      </c>
      <c r="B24" s="13">
        <v>0.17</v>
      </c>
      <c r="C24" s="13">
        <v>0.17</v>
      </c>
      <c r="D24" s="13">
        <v>0.17500000000000002</v>
      </c>
      <c r="E24" s="13">
        <v>0.17500000000000002</v>
      </c>
      <c r="F24" s="13">
        <v>0.18</v>
      </c>
      <c r="G24" s="13">
        <v>0.18</v>
      </c>
      <c r="H24" s="13">
        <v>0.185</v>
      </c>
      <c r="I24" s="13">
        <v>0.185</v>
      </c>
      <c r="J24" s="13">
        <v>0.19</v>
      </c>
      <c r="K24" s="13">
        <v>0.19</v>
      </c>
      <c r="L24" s="13">
        <v>0.19</v>
      </c>
      <c r="M24" s="13">
        <v>0.19500000000000001</v>
      </c>
      <c r="N24" s="4"/>
      <c r="O24" s="52">
        <v>36000</v>
      </c>
      <c r="P24" s="7">
        <v>164364.96809551492</v>
      </c>
      <c r="Q24" s="7">
        <v>153037.48626165293</v>
      </c>
      <c r="R24" s="7">
        <v>146958.60870104481</v>
      </c>
      <c r="S24" s="7">
        <v>137346.07020872127</v>
      </c>
      <c r="T24" s="7">
        <v>132274.74961706955</v>
      </c>
      <c r="U24" s="7">
        <v>124079.08073370424</v>
      </c>
      <c r="V24" s="7">
        <v>119840.49125099814</v>
      </c>
      <c r="W24" s="7">
        <v>112818.6613982758</v>
      </c>
      <c r="X24" s="7">
        <v>109269.22464916944</v>
      </c>
      <c r="Y24" s="7">
        <v>103222.7777157376</v>
      </c>
      <c r="Z24" s="7">
        <v>97674.179617217247</v>
      </c>
      <c r="AA24" s="7">
        <v>95011.151157524684</v>
      </c>
      <c r="AB24" s="4"/>
      <c r="AC24" s="52">
        <v>35000</v>
      </c>
      <c r="AD24" s="12">
        <f t="shared" si="2"/>
        <v>4.5656935582087481</v>
      </c>
      <c r="AE24" s="12">
        <f t="shared" si="3"/>
        <v>4.2510412850459147</v>
      </c>
      <c r="AF24" s="12">
        <f t="shared" si="4"/>
        <v>4.0821835750290223</v>
      </c>
      <c r="AG24" s="12">
        <f t="shared" si="5"/>
        <v>3.8151686169089243</v>
      </c>
      <c r="AH24" s="12">
        <f t="shared" si="6"/>
        <v>3.6742986004741542</v>
      </c>
      <c r="AI24" s="12">
        <f t="shared" si="7"/>
        <v>3.4466411314917842</v>
      </c>
      <c r="AJ24" s="12">
        <f t="shared" si="8"/>
        <v>3.3289025347499481</v>
      </c>
      <c r="AK24" s="12">
        <f t="shared" si="9"/>
        <v>3.1338517055076611</v>
      </c>
      <c r="AL24" s="12">
        <f t="shared" si="10"/>
        <v>3.0352562402547067</v>
      </c>
      <c r="AM24" s="12">
        <f t="shared" si="11"/>
        <v>2.8672993809927112</v>
      </c>
      <c r="AN24" s="12">
        <f t="shared" si="12"/>
        <v>2.7131716560338126</v>
      </c>
      <c r="AO24" s="12">
        <f t="shared" si="13"/>
        <v>2.6391986432645744</v>
      </c>
      <c r="AP24" s="12"/>
    </row>
    <row r="25" spans="1:42" x14ac:dyDescent="0.2">
      <c r="A25" s="52">
        <v>37000</v>
      </c>
      <c r="B25" s="8">
        <v>0.17</v>
      </c>
      <c r="C25" s="8">
        <v>0.17</v>
      </c>
      <c r="D25" s="8">
        <v>0.17500000000000002</v>
      </c>
      <c r="E25" s="8">
        <v>0.17500000000000002</v>
      </c>
      <c r="F25" s="8">
        <v>0.18</v>
      </c>
      <c r="G25" s="8">
        <v>0.18</v>
      </c>
      <c r="H25" s="8">
        <v>0.185</v>
      </c>
      <c r="I25" s="8">
        <v>0.185</v>
      </c>
      <c r="J25" s="8">
        <v>0.19</v>
      </c>
      <c r="K25" s="8">
        <v>0.19</v>
      </c>
      <c r="L25" s="8">
        <v>0.19</v>
      </c>
      <c r="M25" s="8">
        <v>0.19500000000000001</v>
      </c>
      <c r="N25" s="4"/>
      <c r="O25" s="52">
        <v>37000</v>
      </c>
      <c r="P25" s="7">
        <v>168930.66165372366</v>
      </c>
      <c r="Q25" s="7">
        <v>157288.52754669881</v>
      </c>
      <c r="R25" s="7">
        <v>151040.7922760738</v>
      </c>
      <c r="S25" s="7">
        <v>141161.23882563016</v>
      </c>
      <c r="T25" s="7">
        <v>135949.04821754369</v>
      </c>
      <c r="U25" s="7">
        <v>127525.72186519601</v>
      </c>
      <c r="V25" s="7">
        <v>123169.39378574808</v>
      </c>
      <c r="W25" s="7">
        <v>115952.51310378345</v>
      </c>
      <c r="X25" s="7">
        <v>112304.48088942416</v>
      </c>
      <c r="Y25" s="7">
        <v>106090.07709673031</v>
      </c>
      <c r="Z25" s="7">
        <v>100387.35127325107</v>
      </c>
      <c r="AA25" s="7">
        <v>97650.349800789263</v>
      </c>
      <c r="AB25" s="4"/>
      <c r="AC25" s="52">
        <v>36000</v>
      </c>
      <c r="AD25" s="12">
        <f t="shared" si="2"/>
        <v>4.5656935582087472</v>
      </c>
      <c r="AE25" s="12">
        <f t="shared" si="3"/>
        <v>4.2510412850459138</v>
      </c>
      <c r="AF25" s="12">
        <f t="shared" si="4"/>
        <v>4.0821835750290214</v>
      </c>
      <c r="AG25" s="12">
        <f t="shared" si="5"/>
        <v>3.8151686169089234</v>
      </c>
      <c r="AH25" s="12">
        <f t="shared" si="6"/>
        <v>3.6742986004741538</v>
      </c>
      <c r="AI25" s="12">
        <f t="shared" si="7"/>
        <v>3.4466411314917842</v>
      </c>
      <c r="AJ25" s="12">
        <f t="shared" si="8"/>
        <v>3.3289025347499481</v>
      </c>
      <c r="AK25" s="12">
        <f t="shared" si="9"/>
        <v>3.1338517055076607</v>
      </c>
      <c r="AL25" s="12">
        <f t="shared" si="10"/>
        <v>3.0352562402547067</v>
      </c>
      <c r="AM25" s="12">
        <f t="shared" si="11"/>
        <v>2.8672993809927112</v>
      </c>
      <c r="AN25" s="12">
        <f t="shared" si="12"/>
        <v>2.7131716560338126</v>
      </c>
      <c r="AO25" s="12">
        <f t="shared" si="13"/>
        <v>2.6391986432645749</v>
      </c>
      <c r="AP25" s="12"/>
    </row>
    <row r="26" spans="1:42" x14ac:dyDescent="0.2">
      <c r="A26" s="52">
        <v>38000</v>
      </c>
      <c r="B26" s="13">
        <v>0.17</v>
      </c>
      <c r="C26" s="13">
        <v>0.17</v>
      </c>
      <c r="D26" s="13">
        <v>0.17500000000000002</v>
      </c>
      <c r="E26" s="13">
        <v>0.17500000000000002</v>
      </c>
      <c r="F26" s="13">
        <v>0.18</v>
      </c>
      <c r="G26" s="13">
        <v>0.18</v>
      </c>
      <c r="H26" s="13">
        <v>0.185</v>
      </c>
      <c r="I26" s="13">
        <v>0.185</v>
      </c>
      <c r="J26" s="13">
        <v>0.19</v>
      </c>
      <c r="K26" s="13">
        <v>0.19</v>
      </c>
      <c r="L26" s="13">
        <v>0.19</v>
      </c>
      <c r="M26" s="13">
        <v>0.19500000000000001</v>
      </c>
      <c r="N26" s="4"/>
      <c r="O26" s="52">
        <v>38000</v>
      </c>
      <c r="P26" s="7">
        <v>173496.35521193244</v>
      </c>
      <c r="Q26" s="7">
        <v>161539.56883174475</v>
      </c>
      <c r="R26" s="7">
        <v>155122.97585110285</v>
      </c>
      <c r="S26" s="7">
        <v>144976.40744253909</v>
      </c>
      <c r="T26" s="7">
        <v>139623.34681801786</v>
      </c>
      <c r="U26" s="7">
        <v>130972.36299668781</v>
      </c>
      <c r="V26" s="7">
        <v>126498.29632049803</v>
      </c>
      <c r="W26" s="7">
        <v>119086.36480929112</v>
      </c>
      <c r="X26" s="7">
        <v>115339.73712967885</v>
      </c>
      <c r="Y26" s="7">
        <v>108957.37647772301</v>
      </c>
      <c r="Z26" s="7">
        <v>103100.52292928487</v>
      </c>
      <c r="AA26" s="7">
        <v>100289.54844405384</v>
      </c>
      <c r="AB26" s="4"/>
      <c r="AC26" s="52">
        <v>37000</v>
      </c>
      <c r="AD26" s="12">
        <f t="shared" si="2"/>
        <v>4.5656935582087481</v>
      </c>
      <c r="AE26" s="12">
        <f t="shared" si="3"/>
        <v>4.2510412850459147</v>
      </c>
      <c r="AF26" s="12">
        <f t="shared" si="4"/>
        <v>4.0821835750290223</v>
      </c>
      <c r="AG26" s="12">
        <f t="shared" si="5"/>
        <v>3.8151686169089234</v>
      </c>
      <c r="AH26" s="12">
        <f t="shared" si="6"/>
        <v>3.6742986004741542</v>
      </c>
      <c r="AI26" s="12">
        <f t="shared" si="7"/>
        <v>3.4466411314917842</v>
      </c>
      <c r="AJ26" s="12">
        <f t="shared" si="8"/>
        <v>3.3289025347499481</v>
      </c>
      <c r="AK26" s="12">
        <f t="shared" si="9"/>
        <v>3.1338517055076611</v>
      </c>
      <c r="AL26" s="12">
        <f t="shared" si="10"/>
        <v>3.0352562402547063</v>
      </c>
      <c r="AM26" s="12">
        <f t="shared" si="11"/>
        <v>2.8672993809927108</v>
      </c>
      <c r="AN26" s="12">
        <f t="shared" si="12"/>
        <v>2.7131716560338122</v>
      </c>
      <c r="AO26" s="12">
        <f t="shared" si="13"/>
        <v>2.6391986432645749</v>
      </c>
      <c r="AP26" s="12"/>
    </row>
    <row r="27" spans="1:42" x14ac:dyDescent="0.2">
      <c r="A27" s="52">
        <v>39000</v>
      </c>
      <c r="B27" s="8">
        <v>0.17</v>
      </c>
      <c r="C27" s="8">
        <v>0.17</v>
      </c>
      <c r="D27" s="8">
        <v>0.17500000000000002</v>
      </c>
      <c r="E27" s="8">
        <v>0.17500000000000002</v>
      </c>
      <c r="F27" s="8">
        <v>0.18</v>
      </c>
      <c r="G27" s="8">
        <v>0.18</v>
      </c>
      <c r="H27" s="8">
        <v>0.185</v>
      </c>
      <c r="I27" s="8">
        <v>0.185</v>
      </c>
      <c r="J27" s="8">
        <v>0.19</v>
      </c>
      <c r="K27" s="8">
        <v>0.19</v>
      </c>
      <c r="L27" s="8">
        <v>0.19</v>
      </c>
      <c r="M27" s="8">
        <v>0.19500000000000001</v>
      </c>
      <c r="N27" s="4"/>
      <c r="O27" s="52">
        <v>39000</v>
      </c>
      <c r="P27" s="7">
        <v>178062.04877014121</v>
      </c>
      <c r="Q27" s="7">
        <v>165790.61011679069</v>
      </c>
      <c r="R27" s="7">
        <v>159205.15942613187</v>
      </c>
      <c r="S27" s="7">
        <v>148791.57605944804</v>
      </c>
      <c r="T27" s="7">
        <v>143297.645418492</v>
      </c>
      <c r="U27" s="7">
        <v>134419.0041281796</v>
      </c>
      <c r="V27" s="7">
        <v>129827.19885524797</v>
      </c>
      <c r="W27" s="7">
        <v>122220.21651479877</v>
      </c>
      <c r="X27" s="7">
        <v>118374.99336993355</v>
      </c>
      <c r="Y27" s="7">
        <v>111824.67585871574</v>
      </c>
      <c r="Z27" s="7">
        <v>105813.69458531868</v>
      </c>
      <c r="AA27" s="7">
        <v>102928.74708731841</v>
      </c>
      <c r="AB27" s="4"/>
      <c r="AC27" s="52">
        <v>38000</v>
      </c>
      <c r="AD27" s="12">
        <f t="shared" si="2"/>
        <v>4.565693558208749</v>
      </c>
      <c r="AE27" s="12">
        <f t="shared" si="3"/>
        <v>4.2510412850459147</v>
      </c>
      <c r="AF27" s="12">
        <f t="shared" si="4"/>
        <v>4.0821835750290223</v>
      </c>
      <c r="AG27" s="12">
        <f t="shared" si="5"/>
        <v>3.8151686169089238</v>
      </c>
      <c r="AH27" s="12">
        <f t="shared" si="6"/>
        <v>3.6742986004741538</v>
      </c>
      <c r="AI27" s="12">
        <f t="shared" si="7"/>
        <v>3.4466411314917846</v>
      </c>
      <c r="AJ27" s="12">
        <f t="shared" si="8"/>
        <v>3.3289025347499481</v>
      </c>
      <c r="AK27" s="12">
        <f t="shared" si="9"/>
        <v>3.1338517055076607</v>
      </c>
      <c r="AL27" s="12">
        <f t="shared" si="10"/>
        <v>3.0352562402547063</v>
      </c>
      <c r="AM27" s="12">
        <f t="shared" si="11"/>
        <v>2.8672993809927112</v>
      </c>
      <c r="AN27" s="12">
        <f t="shared" si="12"/>
        <v>2.7131716560338122</v>
      </c>
      <c r="AO27" s="12">
        <f t="shared" si="13"/>
        <v>2.6391986432645744</v>
      </c>
      <c r="AP27" s="12"/>
    </row>
    <row r="28" spans="1:42" x14ac:dyDescent="0.2">
      <c r="A28" s="52">
        <v>40000</v>
      </c>
      <c r="B28" s="13">
        <v>0.17</v>
      </c>
      <c r="C28" s="13">
        <v>0.17</v>
      </c>
      <c r="D28" s="13">
        <v>0.17500000000000002</v>
      </c>
      <c r="E28" s="13">
        <v>0.17500000000000002</v>
      </c>
      <c r="F28" s="13">
        <v>0.18</v>
      </c>
      <c r="G28" s="13">
        <v>0.18</v>
      </c>
      <c r="H28" s="13">
        <v>0.185</v>
      </c>
      <c r="I28" s="13">
        <v>0.185</v>
      </c>
      <c r="J28" s="13">
        <v>0.19</v>
      </c>
      <c r="K28" s="13">
        <v>0.19</v>
      </c>
      <c r="L28" s="13">
        <v>0.19</v>
      </c>
      <c r="M28" s="13">
        <v>0.19500000000000001</v>
      </c>
      <c r="N28" s="4"/>
      <c r="O28" s="52">
        <v>40000</v>
      </c>
      <c r="P28" s="7">
        <v>182627.74232834994</v>
      </c>
      <c r="Q28" s="7">
        <v>170041.6514018366</v>
      </c>
      <c r="R28" s="7">
        <v>163287.34300116086</v>
      </c>
      <c r="S28" s="7">
        <v>152606.74467635693</v>
      </c>
      <c r="T28" s="7">
        <v>146971.94401896617</v>
      </c>
      <c r="U28" s="7">
        <v>137865.64525967138</v>
      </c>
      <c r="V28" s="7">
        <v>133156.10138999793</v>
      </c>
      <c r="W28" s="7">
        <v>125354.06822030644</v>
      </c>
      <c r="X28" s="7">
        <v>121410.24961018827</v>
      </c>
      <c r="Y28" s="7">
        <v>114691.97523970845</v>
      </c>
      <c r="Z28" s="7">
        <v>108526.8662413525</v>
      </c>
      <c r="AA28" s="7">
        <v>105567.94573058299</v>
      </c>
      <c r="AB28" s="4"/>
      <c r="AC28" s="52">
        <v>39000</v>
      </c>
      <c r="AD28" s="12">
        <f t="shared" si="2"/>
        <v>4.5656935582087481</v>
      </c>
      <c r="AE28" s="12">
        <f t="shared" si="3"/>
        <v>4.2510412850459147</v>
      </c>
      <c r="AF28" s="12">
        <f t="shared" si="4"/>
        <v>4.0821835750290214</v>
      </c>
      <c r="AG28" s="12">
        <f t="shared" si="5"/>
        <v>3.8151686169089234</v>
      </c>
      <c r="AH28" s="12">
        <f t="shared" si="6"/>
        <v>3.6742986004741542</v>
      </c>
      <c r="AI28" s="12">
        <f t="shared" si="7"/>
        <v>3.4466411314917846</v>
      </c>
      <c r="AJ28" s="12">
        <f t="shared" si="8"/>
        <v>3.3289025347499481</v>
      </c>
      <c r="AK28" s="12">
        <f t="shared" si="9"/>
        <v>3.1338517055076607</v>
      </c>
      <c r="AL28" s="12">
        <f t="shared" si="10"/>
        <v>3.0352562402547067</v>
      </c>
      <c r="AM28" s="12">
        <f t="shared" si="11"/>
        <v>2.8672993809927112</v>
      </c>
      <c r="AN28" s="12">
        <f t="shared" si="12"/>
        <v>2.7131716560338126</v>
      </c>
      <c r="AO28" s="12">
        <f t="shared" si="13"/>
        <v>2.6391986432645744</v>
      </c>
      <c r="AP28" s="12"/>
    </row>
    <row r="29" spans="1:42" x14ac:dyDescent="0.2">
      <c r="A29" s="52">
        <v>41000</v>
      </c>
      <c r="B29" s="8">
        <v>0.17</v>
      </c>
      <c r="C29" s="8">
        <v>0.17</v>
      </c>
      <c r="D29" s="8">
        <v>0.17500000000000002</v>
      </c>
      <c r="E29" s="8">
        <v>0.17500000000000002</v>
      </c>
      <c r="F29" s="8">
        <v>0.18</v>
      </c>
      <c r="G29" s="8">
        <v>0.18</v>
      </c>
      <c r="H29" s="8">
        <v>0.185</v>
      </c>
      <c r="I29" s="8">
        <v>0.185</v>
      </c>
      <c r="J29" s="8">
        <v>0.19</v>
      </c>
      <c r="K29" s="8">
        <v>0.19</v>
      </c>
      <c r="L29" s="8">
        <v>0.19</v>
      </c>
      <c r="M29" s="8">
        <v>0.19500000000000001</v>
      </c>
      <c r="N29" s="4"/>
      <c r="O29" s="52">
        <v>41000</v>
      </c>
      <c r="P29" s="7">
        <v>187193.43588655867</v>
      </c>
      <c r="Q29" s="7">
        <v>174292.69268688251</v>
      </c>
      <c r="R29" s="7">
        <v>167369.52657618991</v>
      </c>
      <c r="S29" s="7">
        <v>156421.91329326588</v>
      </c>
      <c r="T29" s="7">
        <v>150646.24261944031</v>
      </c>
      <c r="U29" s="7">
        <v>141312.28639116316</v>
      </c>
      <c r="V29" s="7">
        <v>136485.00392474787</v>
      </c>
      <c r="W29" s="7">
        <v>128487.9199258141</v>
      </c>
      <c r="X29" s="7">
        <v>124445.50585044296</v>
      </c>
      <c r="Y29" s="7">
        <v>117559.27462070115</v>
      </c>
      <c r="Z29" s="7">
        <v>111240.0378973863</v>
      </c>
      <c r="AA29" s="7">
        <v>108207.14437384756</v>
      </c>
      <c r="AB29" s="4"/>
      <c r="AC29" s="52">
        <v>40000</v>
      </c>
      <c r="AD29" s="12">
        <f t="shared" si="2"/>
        <v>4.5656935582087481</v>
      </c>
      <c r="AE29" s="12">
        <f t="shared" si="3"/>
        <v>4.2510412850459147</v>
      </c>
      <c r="AF29" s="12">
        <f t="shared" si="4"/>
        <v>4.0821835750290223</v>
      </c>
      <c r="AG29" s="12">
        <f t="shared" si="5"/>
        <v>3.8151686169089238</v>
      </c>
      <c r="AH29" s="12">
        <f t="shared" si="6"/>
        <v>3.6742986004741538</v>
      </c>
      <c r="AI29" s="12">
        <f t="shared" si="7"/>
        <v>3.4466411314917842</v>
      </c>
      <c r="AJ29" s="12">
        <f t="shared" si="8"/>
        <v>3.3289025347499481</v>
      </c>
      <c r="AK29" s="12">
        <f t="shared" si="9"/>
        <v>3.1338517055076611</v>
      </c>
      <c r="AL29" s="12">
        <f t="shared" si="10"/>
        <v>3.0352562402547063</v>
      </c>
      <c r="AM29" s="12">
        <f t="shared" si="11"/>
        <v>2.8672993809927112</v>
      </c>
      <c r="AN29" s="12">
        <f t="shared" si="12"/>
        <v>2.7131716560338122</v>
      </c>
      <c r="AO29" s="12">
        <f t="shared" si="13"/>
        <v>2.6391986432645749</v>
      </c>
      <c r="AP29" s="12"/>
    </row>
    <row r="30" spans="1:42" x14ac:dyDescent="0.2">
      <c r="A30" s="52">
        <v>42000</v>
      </c>
      <c r="B30" s="8">
        <v>0.17</v>
      </c>
      <c r="C30" s="8">
        <v>0.17</v>
      </c>
      <c r="D30" s="8">
        <v>0.17500000000000002</v>
      </c>
      <c r="E30" s="8">
        <v>0.17500000000000002</v>
      </c>
      <c r="F30" s="8">
        <v>0.18</v>
      </c>
      <c r="G30" s="13">
        <v>0.185</v>
      </c>
      <c r="H30" s="13">
        <v>0.185</v>
      </c>
      <c r="I30" s="13">
        <v>0.185</v>
      </c>
      <c r="J30" s="13">
        <v>0.19</v>
      </c>
      <c r="K30" s="13">
        <v>0.19</v>
      </c>
      <c r="L30" s="13">
        <v>0.19500000000000001</v>
      </c>
      <c r="M30" s="13">
        <v>0.19500000000000001</v>
      </c>
      <c r="N30" s="4"/>
      <c r="O30" s="52">
        <v>42000</v>
      </c>
      <c r="P30" s="7">
        <v>191759.12944476746</v>
      </c>
      <c r="Q30" s="7">
        <v>178543.73397192845</v>
      </c>
      <c r="R30" s="7">
        <v>171451.71015121893</v>
      </c>
      <c r="S30" s="7">
        <v>160237.08191017481</v>
      </c>
      <c r="T30" s="7">
        <v>154320.54121991448</v>
      </c>
      <c r="U30" s="7">
        <v>148780.00884272868</v>
      </c>
      <c r="V30" s="7">
        <v>139813.90645949781</v>
      </c>
      <c r="W30" s="7">
        <v>131621.77163132175</v>
      </c>
      <c r="X30" s="7">
        <v>127480.76209069768</v>
      </c>
      <c r="Y30" s="7">
        <v>120426.57400169387</v>
      </c>
      <c r="Z30" s="7">
        <v>116951.97822587854</v>
      </c>
      <c r="AA30" s="7">
        <v>110846.34301711213</v>
      </c>
      <c r="AB30" s="4"/>
      <c r="AC30" s="52">
        <v>41000</v>
      </c>
      <c r="AD30" s="12">
        <f t="shared" si="2"/>
        <v>4.565693558208749</v>
      </c>
      <c r="AE30" s="12">
        <f t="shared" si="3"/>
        <v>4.2510412850459156</v>
      </c>
      <c r="AF30" s="12">
        <f t="shared" si="4"/>
        <v>4.0821835750290223</v>
      </c>
      <c r="AG30" s="12">
        <f t="shared" si="5"/>
        <v>3.8151686169089238</v>
      </c>
      <c r="AH30" s="12">
        <f t="shared" si="6"/>
        <v>3.6742986004741542</v>
      </c>
      <c r="AI30" s="12">
        <f t="shared" si="7"/>
        <v>3.5423811629221116</v>
      </c>
      <c r="AJ30" s="12">
        <f t="shared" si="8"/>
        <v>3.3289025347499477</v>
      </c>
      <c r="AK30" s="12">
        <f t="shared" si="9"/>
        <v>3.1338517055076607</v>
      </c>
      <c r="AL30" s="12">
        <f t="shared" si="10"/>
        <v>3.0352562402547067</v>
      </c>
      <c r="AM30" s="12">
        <f t="shared" si="11"/>
        <v>2.8672993809927112</v>
      </c>
      <c r="AN30" s="12">
        <f t="shared" si="12"/>
        <v>2.7845709101399652</v>
      </c>
      <c r="AO30" s="12">
        <f t="shared" si="13"/>
        <v>2.6391986432645744</v>
      </c>
      <c r="AP30" s="12"/>
    </row>
    <row r="31" spans="1:42" x14ac:dyDescent="0.2">
      <c r="A31" s="52">
        <v>43000</v>
      </c>
      <c r="B31" s="8">
        <v>0.17</v>
      </c>
      <c r="C31" s="8">
        <v>0.17</v>
      </c>
      <c r="D31" s="8">
        <v>0.17500000000000002</v>
      </c>
      <c r="E31" s="8">
        <v>0.18</v>
      </c>
      <c r="F31" s="8">
        <v>0.18</v>
      </c>
      <c r="G31" s="8">
        <v>0.185</v>
      </c>
      <c r="H31" s="8">
        <v>0.185</v>
      </c>
      <c r="I31" s="8">
        <v>0.19</v>
      </c>
      <c r="J31" s="8">
        <v>0.19</v>
      </c>
      <c r="K31" s="8">
        <v>0.19</v>
      </c>
      <c r="L31" s="8">
        <v>0.19500000000000001</v>
      </c>
      <c r="M31" s="8">
        <v>0.19500000000000001</v>
      </c>
      <c r="N31" s="4"/>
      <c r="O31" s="52">
        <v>43000</v>
      </c>
      <c r="P31" s="7">
        <v>196324.82300297619</v>
      </c>
      <c r="Q31" s="7">
        <v>182794.77525697433</v>
      </c>
      <c r="R31" s="7">
        <v>175533.89372624794</v>
      </c>
      <c r="S31" s="7">
        <v>168739.45768500038</v>
      </c>
      <c r="T31" s="7">
        <v>157994.83982038862</v>
      </c>
      <c r="U31" s="7">
        <v>152322.39000565078</v>
      </c>
      <c r="V31" s="7">
        <v>143142.80899424775</v>
      </c>
      <c r="W31" s="7">
        <v>138397.66721079778</v>
      </c>
      <c r="X31" s="7">
        <v>130516.0183309524</v>
      </c>
      <c r="Y31" s="7">
        <v>123293.87338268658</v>
      </c>
      <c r="Z31" s="7">
        <v>119736.54913601851</v>
      </c>
      <c r="AA31" s="7">
        <v>113485.54166037671</v>
      </c>
      <c r="AB31" s="4"/>
      <c r="AC31" s="52">
        <v>42000</v>
      </c>
      <c r="AD31" s="12">
        <f t="shared" si="2"/>
        <v>4.565693558208749</v>
      </c>
      <c r="AE31" s="12">
        <f t="shared" si="3"/>
        <v>4.2510412850459147</v>
      </c>
      <c r="AF31" s="12">
        <f t="shared" si="4"/>
        <v>4.0821835750290223</v>
      </c>
      <c r="AG31" s="12">
        <f t="shared" si="5"/>
        <v>3.9241734345348926</v>
      </c>
      <c r="AH31" s="12">
        <f t="shared" si="6"/>
        <v>3.6742986004741538</v>
      </c>
      <c r="AI31" s="12">
        <f t="shared" si="7"/>
        <v>3.5423811629221111</v>
      </c>
      <c r="AJ31" s="12">
        <f t="shared" si="8"/>
        <v>3.3289025347499477</v>
      </c>
      <c r="AK31" s="12">
        <f t="shared" si="9"/>
        <v>3.2185504002511109</v>
      </c>
      <c r="AL31" s="12">
        <f t="shared" si="10"/>
        <v>3.0352562402547072</v>
      </c>
      <c r="AM31" s="12">
        <f t="shared" si="11"/>
        <v>2.8672993809927112</v>
      </c>
      <c r="AN31" s="12">
        <f t="shared" si="12"/>
        <v>2.7845709101399656</v>
      </c>
      <c r="AO31" s="12">
        <f t="shared" si="13"/>
        <v>2.6391986432645744</v>
      </c>
      <c r="AP31" s="12"/>
    </row>
    <row r="32" spans="1:42" x14ac:dyDescent="0.2">
      <c r="A32" s="52">
        <v>44000</v>
      </c>
      <c r="B32" s="8">
        <v>0.17</v>
      </c>
      <c r="C32" s="8">
        <v>0.17500000000000002</v>
      </c>
      <c r="D32" s="8">
        <v>0.17500000000000002</v>
      </c>
      <c r="E32" s="8">
        <v>0.18</v>
      </c>
      <c r="F32" s="8">
        <v>0.18</v>
      </c>
      <c r="G32" s="8">
        <v>0.185</v>
      </c>
      <c r="H32" s="8">
        <v>0.185</v>
      </c>
      <c r="I32" s="8">
        <v>0.19</v>
      </c>
      <c r="J32" s="8">
        <v>0.19</v>
      </c>
      <c r="K32" s="8">
        <v>0.19500000000000001</v>
      </c>
      <c r="L32" s="8">
        <v>0.19500000000000001</v>
      </c>
      <c r="M32" s="8">
        <v>0.19500000000000001</v>
      </c>
      <c r="N32" s="4"/>
      <c r="O32" s="52">
        <v>44000</v>
      </c>
      <c r="P32" s="7">
        <v>200890.51656118492</v>
      </c>
      <c r="Q32" s="7">
        <v>192547.16408737379</v>
      </c>
      <c r="R32" s="7">
        <v>179616.07730127696</v>
      </c>
      <c r="S32" s="7">
        <v>172663.63111953528</v>
      </c>
      <c r="T32" s="7">
        <v>161669.13842086279</v>
      </c>
      <c r="U32" s="7">
        <v>155864.77116857292</v>
      </c>
      <c r="V32" s="7">
        <v>146471.71152899772</v>
      </c>
      <c r="W32" s="7">
        <v>141616.21761104889</v>
      </c>
      <c r="X32" s="7">
        <v>133551.27457120709</v>
      </c>
      <c r="Y32" s="7">
        <v>129481.20362588138</v>
      </c>
      <c r="Z32" s="7">
        <v>122521.12004615848</v>
      </c>
      <c r="AA32" s="7">
        <v>116124.74030364129</v>
      </c>
      <c r="AB32" s="4"/>
      <c r="AC32" s="52">
        <v>43000</v>
      </c>
      <c r="AD32" s="12">
        <f t="shared" si="2"/>
        <v>4.5656935582087481</v>
      </c>
      <c r="AE32" s="12">
        <f t="shared" si="3"/>
        <v>4.3760719110766768</v>
      </c>
      <c r="AF32" s="12">
        <f t="shared" si="4"/>
        <v>4.0821835750290223</v>
      </c>
      <c r="AG32" s="12">
        <f t="shared" si="5"/>
        <v>3.9241734345348926</v>
      </c>
      <c r="AH32" s="12">
        <f t="shared" si="6"/>
        <v>3.6742986004741542</v>
      </c>
      <c r="AI32" s="12">
        <f t="shared" si="7"/>
        <v>3.5423811629221116</v>
      </c>
      <c r="AJ32" s="12">
        <f t="shared" si="8"/>
        <v>3.3289025347499481</v>
      </c>
      <c r="AK32" s="12">
        <f t="shared" si="9"/>
        <v>3.2185504002511114</v>
      </c>
      <c r="AL32" s="12">
        <f t="shared" si="10"/>
        <v>3.0352562402547067</v>
      </c>
      <c r="AM32" s="12">
        <f t="shared" si="11"/>
        <v>2.9427546278609404</v>
      </c>
      <c r="AN32" s="12">
        <f t="shared" si="12"/>
        <v>2.7845709101399656</v>
      </c>
      <c r="AO32" s="12">
        <f t="shared" si="13"/>
        <v>2.6391986432645749</v>
      </c>
      <c r="AP32" s="12"/>
    </row>
    <row r="33" spans="1:42" x14ac:dyDescent="0.2">
      <c r="A33" s="52">
        <v>45000</v>
      </c>
      <c r="B33" s="8">
        <v>0.17</v>
      </c>
      <c r="C33" s="8">
        <v>0.17500000000000002</v>
      </c>
      <c r="D33" s="8">
        <v>0.17500000000000002</v>
      </c>
      <c r="E33" s="8">
        <v>0.18</v>
      </c>
      <c r="F33" s="8">
        <v>0.18</v>
      </c>
      <c r="G33" s="8">
        <v>0.185</v>
      </c>
      <c r="H33" s="8">
        <v>0.185</v>
      </c>
      <c r="I33" s="8">
        <v>0.19</v>
      </c>
      <c r="J33" s="8">
        <v>0.19</v>
      </c>
      <c r="K33" s="8">
        <v>0.19500000000000001</v>
      </c>
      <c r="L33" s="8">
        <v>0.19500000000000001</v>
      </c>
      <c r="M33" s="8">
        <v>0.19500000000000001</v>
      </c>
      <c r="N33" s="4"/>
      <c r="O33" s="52">
        <v>45000</v>
      </c>
      <c r="P33" s="7">
        <v>205456.21011939368</v>
      </c>
      <c r="Q33" s="7">
        <v>196923.23599845049</v>
      </c>
      <c r="R33" s="7">
        <v>183698.26087630598</v>
      </c>
      <c r="S33" s="7">
        <v>176587.80455407017</v>
      </c>
      <c r="T33" s="7">
        <v>165343.43702133693</v>
      </c>
      <c r="U33" s="7">
        <v>159407.15233149502</v>
      </c>
      <c r="V33" s="7">
        <v>149800.61406374766</v>
      </c>
      <c r="W33" s="7">
        <v>144834.76801130001</v>
      </c>
      <c r="X33" s="7">
        <v>136586.53081146179</v>
      </c>
      <c r="Y33" s="7">
        <v>132423.95825374231</v>
      </c>
      <c r="Z33" s="7">
        <v>125305.69095629844</v>
      </c>
      <c r="AA33" s="7">
        <v>118763.93894690585</v>
      </c>
      <c r="AB33" s="4"/>
      <c r="AC33" s="52">
        <v>44000</v>
      </c>
      <c r="AD33" s="12">
        <f t="shared" si="2"/>
        <v>4.5656935582087481</v>
      </c>
      <c r="AE33" s="12">
        <f t="shared" si="3"/>
        <v>4.3760719110766777</v>
      </c>
      <c r="AF33" s="12">
        <f t="shared" si="4"/>
        <v>4.0821835750290223</v>
      </c>
      <c r="AG33" s="12">
        <f t="shared" si="5"/>
        <v>3.9241734345348926</v>
      </c>
      <c r="AH33" s="12">
        <f t="shared" si="6"/>
        <v>3.6742986004741538</v>
      </c>
      <c r="AI33" s="12">
        <f t="shared" si="7"/>
        <v>3.5423811629221116</v>
      </c>
      <c r="AJ33" s="12">
        <f t="shared" si="8"/>
        <v>3.3289025347499481</v>
      </c>
      <c r="AK33" s="12">
        <f t="shared" si="9"/>
        <v>3.2185504002511114</v>
      </c>
      <c r="AL33" s="12">
        <f t="shared" si="10"/>
        <v>3.0352562402547067</v>
      </c>
      <c r="AM33" s="12">
        <f t="shared" si="11"/>
        <v>2.9427546278609404</v>
      </c>
      <c r="AN33" s="12">
        <f t="shared" si="12"/>
        <v>2.7845709101399652</v>
      </c>
      <c r="AO33" s="12">
        <f t="shared" si="13"/>
        <v>2.6391986432645744</v>
      </c>
      <c r="AP33" s="12"/>
    </row>
    <row r="34" spans="1:42" x14ac:dyDescent="0.2">
      <c r="A34" s="52">
        <v>46000</v>
      </c>
      <c r="B34" s="8">
        <v>0.17</v>
      </c>
      <c r="C34" s="8">
        <v>0.17500000000000002</v>
      </c>
      <c r="D34" s="8">
        <v>0.17500000000000002</v>
      </c>
      <c r="E34" s="8">
        <v>0.18</v>
      </c>
      <c r="F34" s="8">
        <v>0.185</v>
      </c>
      <c r="G34" s="8">
        <v>0.185</v>
      </c>
      <c r="H34" s="8">
        <v>0.19</v>
      </c>
      <c r="I34" s="8">
        <v>0.19</v>
      </c>
      <c r="J34" s="8">
        <v>0.19</v>
      </c>
      <c r="K34" s="8">
        <v>0.19500000000000001</v>
      </c>
      <c r="L34" s="8">
        <v>0.19500000000000001</v>
      </c>
      <c r="M34" s="8">
        <v>0.19500000000000001</v>
      </c>
      <c r="N34" s="4"/>
      <c r="O34" s="52">
        <v>46000</v>
      </c>
      <c r="P34" s="7">
        <v>210021.90367760244</v>
      </c>
      <c r="Q34" s="7">
        <v>201299.30790952712</v>
      </c>
      <c r="R34" s="7">
        <v>187780.444451335</v>
      </c>
      <c r="S34" s="7">
        <v>180511.97798860504</v>
      </c>
      <c r="T34" s="7">
        <v>173712.67272241696</v>
      </c>
      <c r="U34" s="7">
        <v>162949.53349441712</v>
      </c>
      <c r="V34" s="7">
        <v>157268.1521822408</v>
      </c>
      <c r="W34" s="7">
        <v>148053.31841155112</v>
      </c>
      <c r="X34" s="7">
        <v>139621.7870517165</v>
      </c>
      <c r="Y34" s="7">
        <v>135366.71288160325</v>
      </c>
      <c r="Z34" s="7">
        <v>128090.26186643841</v>
      </c>
      <c r="AA34" s="7">
        <v>121403.13759017043</v>
      </c>
      <c r="AB34" s="4"/>
      <c r="AC34" s="52">
        <v>45000</v>
      </c>
      <c r="AD34" s="12">
        <f t="shared" si="2"/>
        <v>4.565693558208749</v>
      </c>
      <c r="AE34" s="12">
        <f t="shared" si="3"/>
        <v>4.3760719110766768</v>
      </c>
      <c r="AF34" s="12">
        <f t="shared" si="4"/>
        <v>4.0821835750290214</v>
      </c>
      <c r="AG34" s="12">
        <f t="shared" si="5"/>
        <v>3.9241734345348922</v>
      </c>
      <c r="AH34" s="12">
        <f t="shared" si="6"/>
        <v>3.776362450487325</v>
      </c>
      <c r="AI34" s="12">
        <f t="shared" si="7"/>
        <v>3.5423811629221111</v>
      </c>
      <c r="AJ34" s="12">
        <f t="shared" si="8"/>
        <v>3.4188728735269738</v>
      </c>
      <c r="AK34" s="12">
        <f t="shared" si="9"/>
        <v>3.2185504002511114</v>
      </c>
      <c r="AL34" s="12">
        <f t="shared" si="10"/>
        <v>3.0352562402547063</v>
      </c>
      <c r="AM34" s="12">
        <f t="shared" si="11"/>
        <v>2.94275462786094</v>
      </c>
      <c r="AN34" s="12">
        <f t="shared" si="12"/>
        <v>2.7845709101399652</v>
      </c>
      <c r="AO34" s="12">
        <f t="shared" si="13"/>
        <v>2.6391986432645744</v>
      </c>
      <c r="AP34" s="12"/>
    </row>
    <row r="35" spans="1:42" x14ac:dyDescent="0.2">
      <c r="A35" s="52">
        <v>47000</v>
      </c>
      <c r="B35" s="8">
        <v>0.17</v>
      </c>
      <c r="C35" s="8">
        <v>0.17500000000000002</v>
      </c>
      <c r="D35" s="8">
        <v>0.17500000000000002</v>
      </c>
      <c r="E35" s="8">
        <v>0.18</v>
      </c>
      <c r="F35" s="8">
        <v>0.185</v>
      </c>
      <c r="G35" s="8">
        <v>0.185</v>
      </c>
      <c r="H35" s="8">
        <v>0.19</v>
      </c>
      <c r="I35" s="8">
        <v>0.19</v>
      </c>
      <c r="J35" s="8">
        <v>0.19500000000000001</v>
      </c>
      <c r="K35" s="8">
        <v>0.19500000000000001</v>
      </c>
      <c r="L35" s="8">
        <v>0.19500000000000001</v>
      </c>
      <c r="M35" s="8">
        <v>0.2</v>
      </c>
      <c r="N35" s="4"/>
      <c r="O35" s="52">
        <v>47000</v>
      </c>
      <c r="P35" s="7">
        <v>214587.59723581118</v>
      </c>
      <c r="Q35" s="7">
        <v>205675.37982060379</v>
      </c>
      <c r="R35" s="7">
        <v>191862.62802636399</v>
      </c>
      <c r="S35" s="7">
        <v>184436.15142313993</v>
      </c>
      <c r="T35" s="7">
        <v>177489.03517290429</v>
      </c>
      <c r="U35" s="7">
        <v>166491.91465733925</v>
      </c>
      <c r="V35" s="7">
        <v>160687.02505576776</v>
      </c>
      <c r="W35" s="7">
        <v>151271.86881180221</v>
      </c>
      <c r="X35" s="7">
        <v>146411.17601018099</v>
      </c>
      <c r="Y35" s="7">
        <v>138309.46750946419</v>
      </c>
      <c r="Z35" s="7">
        <v>130874.83277657838</v>
      </c>
      <c r="AA35" s="7">
        <v>127222.90895736925</v>
      </c>
      <c r="AB35" s="4"/>
      <c r="AC35" s="52">
        <v>46000</v>
      </c>
      <c r="AD35" s="12">
        <f t="shared" si="2"/>
        <v>4.5656935582087481</v>
      </c>
      <c r="AE35" s="12">
        <f t="shared" si="3"/>
        <v>4.3760719110766768</v>
      </c>
      <c r="AF35" s="12">
        <f t="shared" si="4"/>
        <v>4.0821835750290214</v>
      </c>
      <c r="AG35" s="12">
        <f t="shared" si="5"/>
        <v>3.9241734345348922</v>
      </c>
      <c r="AH35" s="12">
        <f t="shared" si="6"/>
        <v>3.7763624504873254</v>
      </c>
      <c r="AI35" s="12">
        <f t="shared" si="7"/>
        <v>3.5423811629221116</v>
      </c>
      <c r="AJ35" s="12">
        <f t="shared" si="8"/>
        <v>3.4188728735269738</v>
      </c>
      <c r="AK35" s="12">
        <f t="shared" si="9"/>
        <v>3.2185504002511109</v>
      </c>
      <c r="AL35" s="12">
        <f t="shared" si="10"/>
        <v>3.1151314044719358</v>
      </c>
      <c r="AM35" s="12">
        <f t="shared" si="11"/>
        <v>2.94275462786094</v>
      </c>
      <c r="AN35" s="12">
        <f t="shared" si="12"/>
        <v>2.7845709101399656</v>
      </c>
      <c r="AO35" s="12">
        <f t="shared" si="13"/>
        <v>2.7068704033482818</v>
      </c>
      <c r="AP35" s="12"/>
    </row>
    <row r="36" spans="1:42" x14ac:dyDescent="0.2">
      <c r="A36" s="52">
        <v>48000</v>
      </c>
      <c r="B36" s="8">
        <v>0.17</v>
      </c>
      <c r="C36" s="8">
        <v>0.17500000000000002</v>
      </c>
      <c r="D36" s="8">
        <v>0.18</v>
      </c>
      <c r="E36" s="8">
        <v>0.18</v>
      </c>
      <c r="F36" s="8">
        <v>0.185</v>
      </c>
      <c r="G36" s="8">
        <v>0.185</v>
      </c>
      <c r="H36" s="8">
        <v>0.19</v>
      </c>
      <c r="I36" s="8">
        <v>0.19</v>
      </c>
      <c r="J36" s="8">
        <v>0.19500000000000001</v>
      </c>
      <c r="K36" s="8">
        <v>0.19500000000000001</v>
      </c>
      <c r="L36" s="8">
        <v>0.19500000000000001</v>
      </c>
      <c r="M36" s="8">
        <v>0.2</v>
      </c>
      <c r="N36" s="4"/>
      <c r="O36" s="52">
        <v>48000</v>
      </c>
      <c r="P36" s="7">
        <v>219153.29079401994</v>
      </c>
      <c r="Q36" s="7">
        <v>210051.45173168048</v>
      </c>
      <c r="R36" s="7">
        <v>201543.23479000427</v>
      </c>
      <c r="S36" s="7">
        <v>188360.32485767483</v>
      </c>
      <c r="T36" s="7">
        <v>181265.39762339162</v>
      </c>
      <c r="U36" s="7">
        <v>170034.29582026135</v>
      </c>
      <c r="V36" s="7">
        <v>164105.89792929473</v>
      </c>
      <c r="W36" s="7">
        <v>154490.41921205333</v>
      </c>
      <c r="X36" s="7">
        <v>149526.30741465293</v>
      </c>
      <c r="Y36" s="7">
        <v>141252.22213732512</v>
      </c>
      <c r="Z36" s="7">
        <v>133659.40368671835</v>
      </c>
      <c r="AA36" s="7">
        <v>129929.77936071753</v>
      </c>
      <c r="AB36" s="4"/>
      <c r="AC36" s="52">
        <v>47000</v>
      </c>
      <c r="AD36" s="12">
        <f t="shared" si="2"/>
        <v>4.565693558208749</v>
      </c>
      <c r="AE36" s="12">
        <f t="shared" si="3"/>
        <v>4.3760719110766768</v>
      </c>
      <c r="AF36" s="12">
        <f t="shared" si="4"/>
        <v>4.1988173914584221</v>
      </c>
      <c r="AG36" s="12">
        <f t="shared" si="5"/>
        <v>3.9241734345348922</v>
      </c>
      <c r="AH36" s="12">
        <f t="shared" si="6"/>
        <v>3.7763624504873254</v>
      </c>
      <c r="AI36" s="12">
        <f t="shared" si="7"/>
        <v>3.5423811629221116</v>
      </c>
      <c r="AJ36" s="12">
        <f t="shared" si="8"/>
        <v>3.4188728735269738</v>
      </c>
      <c r="AK36" s="12">
        <f t="shared" si="9"/>
        <v>3.2185504002511109</v>
      </c>
      <c r="AL36" s="12">
        <f t="shared" si="10"/>
        <v>3.1151314044719358</v>
      </c>
      <c r="AM36" s="12">
        <f t="shared" si="11"/>
        <v>2.94275462786094</v>
      </c>
      <c r="AN36" s="12">
        <f t="shared" si="12"/>
        <v>2.7845709101399656</v>
      </c>
      <c r="AO36" s="12">
        <f t="shared" si="13"/>
        <v>2.7068704033482818</v>
      </c>
      <c r="AP36" s="12"/>
    </row>
    <row r="37" spans="1:42" x14ac:dyDescent="0.2">
      <c r="A37" s="52">
        <v>49000</v>
      </c>
      <c r="B37" s="8">
        <v>0.17</v>
      </c>
      <c r="C37" s="8">
        <v>0.17500000000000002</v>
      </c>
      <c r="D37" s="8">
        <v>0.18</v>
      </c>
      <c r="E37" s="8">
        <v>0.18</v>
      </c>
      <c r="F37" s="8">
        <v>0.185</v>
      </c>
      <c r="G37" s="8">
        <v>0.185</v>
      </c>
      <c r="H37" s="8">
        <v>0.19</v>
      </c>
      <c r="I37" s="8">
        <v>0.19</v>
      </c>
      <c r="J37" s="8">
        <v>0.19500000000000001</v>
      </c>
      <c r="K37" s="8">
        <v>0.19500000000000001</v>
      </c>
      <c r="L37" s="8">
        <v>0.2</v>
      </c>
      <c r="M37" s="8">
        <v>0.2</v>
      </c>
      <c r="N37" s="4"/>
      <c r="O37" s="52">
        <v>49000</v>
      </c>
      <c r="P37" s="7">
        <v>223718.98435222864</v>
      </c>
      <c r="Q37" s="7">
        <v>214427.52364275718</v>
      </c>
      <c r="R37" s="7">
        <v>205742.05218146267</v>
      </c>
      <c r="S37" s="7">
        <v>192284.49829220973</v>
      </c>
      <c r="T37" s="7">
        <v>185041.76007387892</v>
      </c>
      <c r="U37" s="7">
        <v>173576.67698318345</v>
      </c>
      <c r="V37" s="7">
        <v>167524.77080282173</v>
      </c>
      <c r="W37" s="7">
        <v>157708.96961230447</v>
      </c>
      <c r="X37" s="7">
        <v>152641.43881912486</v>
      </c>
      <c r="Y37" s="7">
        <v>144194.97676518609</v>
      </c>
      <c r="Z37" s="7">
        <v>139942.5380480598</v>
      </c>
      <c r="AA37" s="7">
        <v>132636.64976406581</v>
      </c>
      <c r="AB37" s="4"/>
      <c r="AC37" s="52">
        <v>48000</v>
      </c>
      <c r="AD37" s="12">
        <f t="shared" si="2"/>
        <v>4.5656935582087481</v>
      </c>
      <c r="AE37" s="12">
        <f t="shared" si="3"/>
        <v>4.3760719110766768</v>
      </c>
      <c r="AF37" s="12">
        <f t="shared" si="4"/>
        <v>4.1988173914584221</v>
      </c>
      <c r="AG37" s="12">
        <f t="shared" si="5"/>
        <v>3.9241734345348922</v>
      </c>
      <c r="AH37" s="12">
        <f t="shared" si="6"/>
        <v>3.776362450487325</v>
      </c>
      <c r="AI37" s="12">
        <f t="shared" si="7"/>
        <v>3.5423811629221111</v>
      </c>
      <c r="AJ37" s="12">
        <f t="shared" si="8"/>
        <v>3.4188728735269742</v>
      </c>
      <c r="AK37" s="12">
        <f t="shared" si="9"/>
        <v>3.2185504002511118</v>
      </c>
      <c r="AL37" s="12">
        <f t="shared" si="10"/>
        <v>3.1151314044719358</v>
      </c>
      <c r="AM37" s="12">
        <f t="shared" si="11"/>
        <v>2.9427546278609404</v>
      </c>
      <c r="AN37" s="12">
        <f t="shared" si="12"/>
        <v>2.8559701642461182</v>
      </c>
      <c r="AO37" s="12">
        <f t="shared" si="13"/>
        <v>2.7068704033482818</v>
      </c>
      <c r="AP37" s="12"/>
    </row>
    <row r="38" spans="1:42" x14ac:dyDescent="0.2">
      <c r="A38" s="52">
        <v>50000</v>
      </c>
      <c r="B38" s="8">
        <v>0.17</v>
      </c>
      <c r="C38" s="8">
        <v>0.17500000000000002</v>
      </c>
      <c r="D38" s="8">
        <v>0.18</v>
      </c>
      <c r="E38" s="8">
        <v>0.18</v>
      </c>
      <c r="F38" s="8">
        <v>0.185</v>
      </c>
      <c r="G38" s="8">
        <v>0.185</v>
      </c>
      <c r="H38" s="8">
        <v>0.19</v>
      </c>
      <c r="I38" s="8">
        <v>0.19</v>
      </c>
      <c r="J38" s="8">
        <v>0.19500000000000001</v>
      </c>
      <c r="K38" s="8">
        <v>0.19500000000000001</v>
      </c>
      <c r="L38" s="8">
        <v>0.2</v>
      </c>
      <c r="M38" s="8">
        <v>0.2</v>
      </c>
      <c r="N38" s="4"/>
      <c r="O38" s="52">
        <v>50000</v>
      </c>
      <c r="P38" s="7">
        <v>228284.6779104374</v>
      </c>
      <c r="Q38" s="7">
        <v>218803.59555383382</v>
      </c>
      <c r="R38" s="7">
        <v>209940.8695729211</v>
      </c>
      <c r="S38" s="7">
        <v>196208.67172674462</v>
      </c>
      <c r="T38" s="7">
        <v>188818.12252436628</v>
      </c>
      <c r="U38" s="7">
        <v>177119.05814610558</v>
      </c>
      <c r="V38" s="7">
        <v>170943.64367634867</v>
      </c>
      <c r="W38" s="7">
        <v>160927.52001255556</v>
      </c>
      <c r="X38" s="7">
        <v>155756.57022359679</v>
      </c>
      <c r="Y38" s="7">
        <v>147137.73139304703</v>
      </c>
      <c r="Z38" s="7">
        <v>142798.50821230593</v>
      </c>
      <c r="AA38" s="7">
        <v>135343.5201674141</v>
      </c>
      <c r="AB38" s="4"/>
      <c r="AC38" s="52">
        <v>49000</v>
      </c>
      <c r="AD38" s="12">
        <f t="shared" si="2"/>
        <v>4.5656935582087481</v>
      </c>
      <c r="AE38" s="12">
        <f t="shared" si="3"/>
        <v>4.3760719110766759</v>
      </c>
      <c r="AF38" s="12">
        <f t="shared" si="4"/>
        <v>4.1988173914584221</v>
      </c>
      <c r="AG38" s="12">
        <f t="shared" si="5"/>
        <v>3.9241734345348926</v>
      </c>
      <c r="AH38" s="12">
        <f t="shared" si="6"/>
        <v>3.7763624504873254</v>
      </c>
      <c r="AI38" s="12">
        <f t="shared" si="7"/>
        <v>3.5423811629221116</v>
      </c>
      <c r="AJ38" s="12">
        <f t="shared" si="8"/>
        <v>3.4188728735269733</v>
      </c>
      <c r="AK38" s="12">
        <f t="shared" si="9"/>
        <v>3.2185504002511109</v>
      </c>
      <c r="AL38" s="12">
        <f t="shared" si="10"/>
        <v>3.1151314044719358</v>
      </c>
      <c r="AM38" s="12">
        <f t="shared" si="11"/>
        <v>2.9427546278609404</v>
      </c>
      <c r="AN38" s="12">
        <f t="shared" si="12"/>
        <v>2.8559701642461186</v>
      </c>
      <c r="AO38" s="12">
        <f t="shared" si="13"/>
        <v>2.7068704033482818</v>
      </c>
      <c r="AP38" s="12"/>
    </row>
    <row r="39" spans="1:42" x14ac:dyDescent="0.2">
      <c r="A39" s="52">
        <v>51000</v>
      </c>
      <c r="B39" s="8">
        <v>0.17500000000000002</v>
      </c>
      <c r="C39" s="8">
        <v>0.17500000000000002</v>
      </c>
      <c r="D39" s="8">
        <v>0.18</v>
      </c>
      <c r="E39" s="8">
        <v>0.18</v>
      </c>
      <c r="F39" s="8">
        <v>0.185</v>
      </c>
      <c r="G39" s="8">
        <v>0.19</v>
      </c>
      <c r="H39" s="8">
        <v>0.19</v>
      </c>
      <c r="I39" s="8">
        <v>0.19500000000000001</v>
      </c>
      <c r="J39" s="8">
        <v>0.19500000000000001</v>
      </c>
      <c r="K39" s="8">
        <v>0.19500000000000001</v>
      </c>
      <c r="L39" s="8">
        <v>0.2</v>
      </c>
      <c r="M39" s="8">
        <v>0.2</v>
      </c>
      <c r="N39" s="4"/>
      <c r="O39" s="52">
        <v>51000</v>
      </c>
      <c r="P39" s="7">
        <v>239698.91180595927</v>
      </c>
      <c r="Q39" s="7">
        <v>223179.66746491051</v>
      </c>
      <c r="R39" s="7">
        <v>214139.68696437954</v>
      </c>
      <c r="S39" s="7">
        <v>200132.84516127952</v>
      </c>
      <c r="T39" s="7">
        <v>192594.48497485358</v>
      </c>
      <c r="U39" s="7">
        <v>185544.1809119744</v>
      </c>
      <c r="V39" s="7">
        <v>174362.51654987567</v>
      </c>
      <c r="W39" s="7">
        <v>168465.70384472265</v>
      </c>
      <c r="X39" s="7">
        <v>158871.70162806872</v>
      </c>
      <c r="Y39" s="7">
        <v>150080.48602090796</v>
      </c>
      <c r="Z39" s="7">
        <v>145654.47837655203</v>
      </c>
      <c r="AA39" s="7">
        <v>138050.39057076236</v>
      </c>
      <c r="AB39" s="4"/>
      <c r="AC39" s="52">
        <v>50000</v>
      </c>
      <c r="AD39" s="12">
        <f t="shared" si="2"/>
        <v>4.6999786628619464</v>
      </c>
      <c r="AE39" s="12">
        <f t="shared" si="3"/>
        <v>4.3760719110766768</v>
      </c>
      <c r="AF39" s="12">
        <f t="shared" si="4"/>
        <v>4.1988173914584221</v>
      </c>
      <c r="AG39" s="12">
        <f t="shared" si="5"/>
        <v>3.9241734345348926</v>
      </c>
      <c r="AH39" s="12">
        <f t="shared" si="6"/>
        <v>3.776362450487325</v>
      </c>
      <c r="AI39" s="12">
        <f t="shared" si="7"/>
        <v>3.6381211943524394</v>
      </c>
      <c r="AJ39" s="12">
        <f t="shared" si="8"/>
        <v>3.4188728735269738</v>
      </c>
      <c r="AK39" s="12">
        <f t="shared" si="9"/>
        <v>3.3032490949945617</v>
      </c>
      <c r="AL39" s="12">
        <f t="shared" si="10"/>
        <v>3.1151314044719358</v>
      </c>
      <c r="AM39" s="12">
        <f t="shared" si="11"/>
        <v>2.9427546278609404</v>
      </c>
      <c r="AN39" s="12">
        <f t="shared" si="12"/>
        <v>2.8559701642461182</v>
      </c>
      <c r="AO39" s="12">
        <f t="shared" si="13"/>
        <v>2.7068704033482818</v>
      </c>
      <c r="AP39" s="12"/>
    </row>
    <row r="40" spans="1:42" x14ac:dyDescent="0.2">
      <c r="A40" s="52">
        <v>52000</v>
      </c>
      <c r="B40" s="8">
        <v>0.17500000000000002</v>
      </c>
      <c r="C40" s="8">
        <v>0.17500000000000002</v>
      </c>
      <c r="D40" s="8">
        <v>0.18</v>
      </c>
      <c r="E40" s="8">
        <v>0.185</v>
      </c>
      <c r="F40" s="8">
        <v>0.185</v>
      </c>
      <c r="G40" s="8">
        <v>0.19</v>
      </c>
      <c r="H40" s="8">
        <v>0.19</v>
      </c>
      <c r="I40" s="8">
        <v>0.19500000000000001</v>
      </c>
      <c r="J40" s="8">
        <v>0.19500000000000001</v>
      </c>
      <c r="K40" s="8">
        <v>0.19500000000000001</v>
      </c>
      <c r="L40" s="8">
        <v>0.2</v>
      </c>
      <c r="M40" s="8">
        <v>0.2</v>
      </c>
      <c r="N40" s="4"/>
      <c r="O40" s="52">
        <v>52000</v>
      </c>
      <c r="P40" s="7">
        <v>244398.89046882122</v>
      </c>
      <c r="Q40" s="7">
        <v>227555.73937598721</v>
      </c>
      <c r="R40" s="7">
        <v>218338.50435583794</v>
      </c>
      <c r="S40" s="7">
        <v>209725.2691123648</v>
      </c>
      <c r="T40" s="7">
        <v>196370.84742534091</v>
      </c>
      <c r="U40" s="7">
        <v>189182.30210632682</v>
      </c>
      <c r="V40" s="7">
        <v>177781.38942340264</v>
      </c>
      <c r="W40" s="7">
        <v>171768.95293971719</v>
      </c>
      <c r="X40" s="7">
        <v>161986.83303254066</v>
      </c>
      <c r="Y40" s="7">
        <v>153023.2406487689</v>
      </c>
      <c r="Z40" s="7">
        <v>148510.44854079816</v>
      </c>
      <c r="AA40" s="7">
        <v>140757.26097411063</v>
      </c>
      <c r="AB40" s="4"/>
      <c r="AC40" s="52">
        <v>51000</v>
      </c>
      <c r="AD40" s="12">
        <f t="shared" si="2"/>
        <v>4.6999786628619464</v>
      </c>
      <c r="AE40" s="12">
        <f t="shared" si="3"/>
        <v>4.3760719110766768</v>
      </c>
      <c r="AF40" s="12">
        <f t="shared" si="4"/>
        <v>4.1988173914584221</v>
      </c>
      <c r="AG40" s="12">
        <f t="shared" si="5"/>
        <v>4.0331782521608615</v>
      </c>
      <c r="AH40" s="12">
        <f t="shared" si="6"/>
        <v>3.776362450487325</v>
      </c>
      <c r="AI40" s="12">
        <f t="shared" si="7"/>
        <v>3.638121194352439</v>
      </c>
      <c r="AJ40" s="12">
        <f t="shared" si="8"/>
        <v>3.4188728735269738</v>
      </c>
      <c r="AK40" s="12">
        <f t="shared" si="9"/>
        <v>3.3032490949945612</v>
      </c>
      <c r="AL40" s="12">
        <f t="shared" si="10"/>
        <v>3.1151314044719358</v>
      </c>
      <c r="AM40" s="12">
        <f t="shared" si="11"/>
        <v>2.9427546278609404</v>
      </c>
      <c r="AN40" s="12">
        <f t="shared" si="12"/>
        <v>2.8559701642461182</v>
      </c>
      <c r="AO40" s="12">
        <f t="shared" si="13"/>
        <v>2.7068704033482813</v>
      </c>
      <c r="AP40" s="12"/>
    </row>
    <row r="41" spans="1:42" x14ac:dyDescent="0.2">
      <c r="A41" s="52">
        <v>53000</v>
      </c>
      <c r="B41" s="8">
        <v>0.17500000000000002</v>
      </c>
      <c r="C41" s="8">
        <v>0.17500000000000002</v>
      </c>
      <c r="D41" s="8">
        <v>0.18</v>
      </c>
      <c r="E41" s="8">
        <v>0.185</v>
      </c>
      <c r="F41" s="8">
        <v>0.185</v>
      </c>
      <c r="G41" s="8">
        <v>0.19</v>
      </c>
      <c r="H41" s="8">
        <v>0.19</v>
      </c>
      <c r="I41" s="8">
        <v>0.19500000000000001</v>
      </c>
      <c r="J41" s="8">
        <v>0.19500000000000001</v>
      </c>
      <c r="K41" s="8">
        <v>0.2</v>
      </c>
      <c r="L41" s="8">
        <v>0.2</v>
      </c>
      <c r="M41" s="8">
        <v>0.2</v>
      </c>
      <c r="N41" s="4"/>
      <c r="O41" s="52">
        <v>53000</v>
      </c>
      <c r="P41" s="7">
        <v>249098.86913168314</v>
      </c>
      <c r="Q41" s="7">
        <v>231931.81128706384</v>
      </c>
      <c r="R41" s="7">
        <v>222537.32174729637</v>
      </c>
      <c r="S41" s="7">
        <v>213758.44736452567</v>
      </c>
      <c r="T41" s="7">
        <v>200147.20987582824</v>
      </c>
      <c r="U41" s="7">
        <v>192820.42330067925</v>
      </c>
      <c r="V41" s="7">
        <v>181200.26229692961</v>
      </c>
      <c r="W41" s="7">
        <v>175072.20203471175</v>
      </c>
      <c r="X41" s="7">
        <v>165101.96443701259</v>
      </c>
      <c r="Y41" s="7">
        <v>159965.12336064599</v>
      </c>
      <c r="Z41" s="7">
        <v>151366.41870504429</v>
      </c>
      <c r="AA41" s="7">
        <v>143464.13137745892</v>
      </c>
      <c r="AB41" s="4"/>
      <c r="AC41" s="52">
        <v>52000</v>
      </c>
      <c r="AD41" s="12">
        <f t="shared" si="2"/>
        <v>4.6999786628619464</v>
      </c>
      <c r="AE41" s="12">
        <f t="shared" si="3"/>
        <v>4.3760719110766759</v>
      </c>
      <c r="AF41" s="12">
        <f t="shared" si="4"/>
        <v>4.1988173914584221</v>
      </c>
      <c r="AG41" s="12">
        <f t="shared" si="5"/>
        <v>4.0331782521608615</v>
      </c>
      <c r="AH41" s="12">
        <f t="shared" si="6"/>
        <v>3.7763624504873254</v>
      </c>
      <c r="AI41" s="12">
        <f t="shared" si="7"/>
        <v>3.6381211943524385</v>
      </c>
      <c r="AJ41" s="12">
        <f t="shared" si="8"/>
        <v>3.4188728735269738</v>
      </c>
      <c r="AK41" s="12">
        <f t="shared" si="9"/>
        <v>3.3032490949945612</v>
      </c>
      <c r="AL41" s="12">
        <f t="shared" si="10"/>
        <v>3.1151314044719358</v>
      </c>
      <c r="AM41" s="12">
        <f t="shared" si="11"/>
        <v>3.0182098747291697</v>
      </c>
      <c r="AN41" s="12">
        <f t="shared" si="12"/>
        <v>2.8559701642461186</v>
      </c>
      <c r="AO41" s="12">
        <f t="shared" si="13"/>
        <v>2.7068704033482813</v>
      </c>
      <c r="AP41" s="12"/>
    </row>
    <row r="42" spans="1:42" x14ac:dyDescent="0.2">
      <c r="A42" s="52">
        <v>54000</v>
      </c>
      <c r="B42" s="8">
        <v>0.17500000000000002</v>
      </c>
      <c r="C42" s="8">
        <v>0.17500000000000002</v>
      </c>
      <c r="D42" s="8">
        <v>0.18</v>
      </c>
      <c r="E42" s="8">
        <v>0.185</v>
      </c>
      <c r="F42" s="8">
        <v>0.185</v>
      </c>
      <c r="G42" s="8">
        <v>0.19</v>
      </c>
      <c r="H42" s="8">
        <v>0.19</v>
      </c>
      <c r="I42" s="8">
        <v>0.19500000000000001</v>
      </c>
      <c r="J42" s="8">
        <v>0.19500000000000001</v>
      </c>
      <c r="K42" s="8">
        <v>0.2</v>
      </c>
      <c r="L42" s="8">
        <v>0.2</v>
      </c>
      <c r="M42" s="8">
        <v>0.2</v>
      </c>
      <c r="N42" s="4"/>
      <c r="O42" s="52">
        <v>54000</v>
      </c>
      <c r="P42" s="7">
        <v>253798.84779454512</v>
      </c>
      <c r="Q42" s="7">
        <v>236307.88319814054</v>
      </c>
      <c r="R42" s="7">
        <v>226736.13913875478</v>
      </c>
      <c r="S42" s="7">
        <v>217791.62561668654</v>
      </c>
      <c r="T42" s="7">
        <v>203923.57232631557</v>
      </c>
      <c r="U42" s="7">
        <v>196458.5444950317</v>
      </c>
      <c r="V42" s="7">
        <v>184619.13517045657</v>
      </c>
      <c r="W42" s="7">
        <v>178375.45112970631</v>
      </c>
      <c r="X42" s="7">
        <v>168217.09584148452</v>
      </c>
      <c r="Y42" s="7">
        <v>162983.33323537515</v>
      </c>
      <c r="Z42" s="7">
        <v>154222.38886929039</v>
      </c>
      <c r="AA42" s="7">
        <v>146171.00178080722</v>
      </c>
      <c r="AB42" s="4"/>
      <c r="AC42" s="52">
        <v>53000</v>
      </c>
      <c r="AD42" s="12">
        <f t="shared" si="2"/>
        <v>4.6999786628619464</v>
      </c>
      <c r="AE42" s="12">
        <f t="shared" si="3"/>
        <v>4.3760719110766768</v>
      </c>
      <c r="AF42" s="12">
        <f t="shared" si="4"/>
        <v>4.1988173914584221</v>
      </c>
      <c r="AG42" s="12">
        <f t="shared" si="5"/>
        <v>4.0331782521608615</v>
      </c>
      <c r="AH42" s="12">
        <f t="shared" si="6"/>
        <v>3.7763624504873254</v>
      </c>
      <c r="AI42" s="12">
        <f t="shared" si="7"/>
        <v>3.638121194352439</v>
      </c>
      <c r="AJ42" s="12">
        <f t="shared" si="8"/>
        <v>3.4188728735269738</v>
      </c>
      <c r="AK42" s="12">
        <f t="shared" si="9"/>
        <v>3.3032490949945612</v>
      </c>
      <c r="AL42" s="12">
        <f t="shared" si="10"/>
        <v>3.1151314044719358</v>
      </c>
      <c r="AM42" s="12">
        <f t="shared" si="11"/>
        <v>3.0182098747291692</v>
      </c>
      <c r="AN42" s="12">
        <f t="shared" si="12"/>
        <v>2.8559701642461182</v>
      </c>
      <c r="AO42" s="12">
        <f t="shared" si="13"/>
        <v>2.7068704033482818</v>
      </c>
      <c r="AP42" s="12"/>
    </row>
    <row r="43" spans="1:42" x14ac:dyDescent="0.2">
      <c r="A43" s="52">
        <v>55000</v>
      </c>
      <c r="B43" s="8">
        <v>0.17500000000000002</v>
      </c>
      <c r="C43" s="8">
        <v>0.18</v>
      </c>
      <c r="D43" s="8">
        <v>0.18</v>
      </c>
      <c r="E43" s="8">
        <v>0.185</v>
      </c>
      <c r="F43" s="8">
        <v>0.185</v>
      </c>
      <c r="G43" s="8">
        <v>0.19</v>
      </c>
      <c r="H43" s="8">
        <v>0.19500000000000001</v>
      </c>
      <c r="I43" s="8">
        <v>0.19500000000000001</v>
      </c>
      <c r="J43" s="8">
        <v>0.19500000000000001</v>
      </c>
      <c r="K43" s="8">
        <v>0.2</v>
      </c>
      <c r="L43" s="8">
        <v>0.2</v>
      </c>
      <c r="M43" s="8">
        <v>0.20500000000000002</v>
      </c>
      <c r="N43" s="4"/>
      <c r="O43" s="52">
        <v>55000</v>
      </c>
      <c r="P43" s="7">
        <v>258498.82645740709</v>
      </c>
      <c r="Q43" s="7">
        <v>247560.63954090915</v>
      </c>
      <c r="R43" s="7">
        <v>230934.95653021321</v>
      </c>
      <c r="S43" s="7">
        <v>221824.80386884738</v>
      </c>
      <c r="T43" s="7">
        <v>207699.93477680287</v>
      </c>
      <c r="U43" s="7">
        <v>200096.66568938416</v>
      </c>
      <c r="V43" s="7">
        <v>192986.37667671996</v>
      </c>
      <c r="W43" s="7">
        <v>181678.70022470088</v>
      </c>
      <c r="X43" s="7">
        <v>171332.22724595646</v>
      </c>
      <c r="Y43" s="7">
        <v>166001.54311010431</v>
      </c>
      <c r="Z43" s="7">
        <v>157078.35903353649</v>
      </c>
      <c r="AA43" s="7">
        <v>152599.81898875939</v>
      </c>
      <c r="AB43" s="4"/>
      <c r="AC43" s="52">
        <v>54000</v>
      </c>
      <c r="AD43" s="12">
        <f t="shared" si="2"/>
        <v>4.6999786628619473</v>
      </c>
      <c r="AE43" s="12">
        <f t="shared" si="3"/>
        <v>4.5011025371074389</v>
      </c>
      <c r="AF43" s="12">
        <f t="shared" si="4"/>
        <v>4.1988173914584221</v>
      </c>
      <c r="AG43" s="12">
        <f t="shared" si="5"/>
        <v>4.0331782521608615</v>
      </c>
      <c r="AH43" s="12">
        <f t="shared" si="6"/>
        <v>3.776362450487325</v>
      </c>
      <c r="AI43" s="12">
        <f t="shared" si="7"/>
        <v>3.6381211943524394</v>
      </c>
      <c r="AJ43" s="12">
        <f t="shared" si="8"/>
        <v>3.508843212303999</v>
      </c>
      <c r="AK43" s="12">
        <f t="shared" si="9"/>
        <v>3.3032490949945612</v>
      </c>
      <c r="AL43" s="12">
        <f t="shared" si="10"/>
        <v>3.1151314044719354</v>
      </c>
      <c r="AM43" s="12">
        <f t="shared" si="11"/>
        <v>3.0182098747291692</v>
      </c>
      <c r="AN43" s="12">
        <f t="shared" si="12"/>
        <v>2.8559701642461177</v>
      </c>
      <c r="AO43" s="12">
        <f t="shared" si="13"/>
        <v>2.7745421634319891</v>
      </c>
      <c r="AP43" s="12"/>
    </row>
    <row r="44" spans="1:42" x14ac:dyDescent="0.2">
      <c r="A44" s="52">
        <v>56000</v>
      </c>
      <c r="B44" s="8">
        <v>0.17500000000000002</v>
      </c>
      <c r="C44" s="8">
        <v>0.18</v>
      </c>
      <c r="D44" s="8">
        <v>0.185</v>
      </c>
      <c r="E44" s="8">
        <v>0.185</v>
      </c>
      <c r="F44" s="8">
        <v>0.19</v>
      </c>
      <c r="G44" s="8">
        <v>0.19</v>
      </c>
      <c r="H44" s="8">
        <v>0.19500000000000001</v>
      </c>
      <c r="I44" s="8">
        <v>0.19500000000000001</v>
      </c>
      <c r="J44" s="8">
        <v>0.2</v>
      </c>
      <c r="K44" s="8">
        <v>0.2</v>
      </c>
      <c r="L44" s="8">
        <v>0.20500000000000002</v>
      </c>
      <c r="M44" s="8">
        <v>0.20500000000000002</v>
      </c>
      <c r="N44" s="4"/>
      <c r="O44" s="52">
        <v>56000</v>
      </c>
      <c r="P44" s="7">
        <v>263198.80512026907</v>
      </c>
      <c r="Q44" s="7">
        <v>252061.74207801657</v>
      </c>
      <c r="R44" s="7">
        <v>241665.26764171809</v>
      </c>
      <c r="S44" s="7">
        <v>225857.98212100827</v>
      </c>
      <c r="T44" s="7">
        <v>217191.87282802776</v>
      </c>
      <c r="U44" s="7">
        <v>203734.78688373658</v>
      </c>
      <c r="V44" s="7">
        <v>196495.21988902395</v>
      </c>
      <c r="W44" s="7">
        <v>184981.94931969544</v>
      </c>
      <c r="X44" s="7">
        <v>178920.36784659323</v>
      </c>
      <c r="Y44" s="7">
        <v>169019.7529848335</v>
      </c>
      <c r="Z44" s="7">
        <v>163932.68742772719</v>
      </c>
      <c r="AA44" s="7">
        <v>155374.36115219136</v>
      </c>
      <c r="AB44" s="4"/>
      <c r="AC44" s="52">
        <v>55000</v>
      </c>
      <c r="AD44" s="12">
        <f t="shared" si="2"/>
        <v>4.6999786628619473</v>
      </c>
      <c r="AE44" s="12">
        <f t="shared" si="3"/>
        <v>4.5011025371074389</v>
      </c>
      <c r="AF44" s="12">
        <f t="shared" si="4"/>
        <v>4.3154512078878229</v>
      </c>
      <c r="AG44" s="12">
        <f t="shared" si="5"/>
        <v>4.0331782521608623</v>
      </c>
      <c r="AH44" s="12">
        <f t="shared" si="6"/>
        <v>3.8784263005004957</v>
      </c>
      <c r="AI44" s="12">
        <f t="shared" si="7"/>
        <v>3.638121194352439</v>
      </c>
      <c r="AJ44" s="12">
        <f t="shared" si="8"/>
        <v>3.508843212303999</v>
      </c>
      <c r="AK44" s="12">
        <f t="shared" si="9"/>
        <v>3.3032490949945617</v>
      </c>
      <c r="AL44" s="12">
        <f t="shared" si="10"/>
        <v>3.1950065686891649</v>
      </c>
      <c r="AM44" s="12">
        <f t="shared" si="11"/>
        <v>3.0182098747291697</v>
      </c>
      <c r="AN44" s="12">
        <f t="shared" si="12"/>
        <v>2.9273694183522712</v>
      </c>
      <c r="AO44" s="12">
        <f t="shared" si="13"/>
        <v>2.7745421634319887</v>
      </c>
      <c r="AP44" s="12"/>
    </row>
    <row r="45" spans="1:42" x14ac:dyDescent="0.2">
      <c r="A45" s="52">
        <v>57000</v>
      </c>
      <c r="B45" s="8">
        <v>0.18</v>
      </c>
      <c r="C45" s="8">
        <v>0.18</v>
      </c>
      <c r="D45" s="8">
        <v>0.185</v>
      </c>
      <c r="E45" s="8">
        <v>0.19</v>
      </c>
      <c r="F45" s="8">
        <v>0.19</v>
      </c>
      <c r="G45" s="8">
        <v>0.19500000000000001</v>
      </c>
      <c r="H45" s="8">
        <v>0.19500000000000001</v>
      </c>
      <c r="I45" s="8">
        <v>0.2</v>
      </c>
      <c r="J45" s="8">
        <v>0.2</v>
      </c>
      <c r="K45" s="8">
        <v>0.20500000000000002</v>
      </c>
      <c r="L45" s="8">
        <v>0.20500000000000002</v>
      </c>
      <c r="M45" s="8">
        <v>0.20500000000000002</v>
      </c>
      <c r="N45" s="4"/>
      <c r="O45" s="52">
        <v>57000</v>
      </c>
      <c r="P45" s="7">
        <v>275553.03474836325</v>
      </c>
      <c r="Q45" s="7">
        <v>256562.84461512402</v>
      </c>
      <c r="R45" s="7">
        <v>245980.71884960588</v>
      </c>
      <c r="S45" s="7">
        <v>236104.43497784936</v>
      </c>
      <c r="T45" s="7">
        <v>221070.29912852828</v>
      </c>
      <c r="U45" s="7">
        <v>212830.08986961769</v>
      </c>
      <c r="V45" s="7">
        <v>200004.06310132795</v>
      </c>
      <c r="W45" s="7">
        <v>193113.02401506668</v>
      </c>
      <c r="X45" s="7">
        <v>182115.37441528239</v>
      </c>
      <c r="Y45" s="7">
        <v>176338.91193105173</v>
      </c>
      <c r="Z45" s="7">
        <v>166860.05684607947</v>
      </c>
      <c r="AA45" s="7">
        <v>158148.90331562335</v>
      </c>
      <c r="AB45" s="4"/>
      <c r="AC45" s="52">
        <v>56000</v>
      </c>
      <c r="AD45" s="12">
        <f t="shared" si="2"/>
        <v>4.8342637675151447</v>
      </c>
      <c r="AE45" s="12">
        <f t="shared" si="3"/>
        <v>4.5011025371074389</v>
      </c>
      <c r="AF45" s="12">
        <f t="shared" si="4"/>
        <v>4.3154512078878229</v>
      </c>
      <c r="AG45" s="12">
        <f t="shared" si="5"/>
        <v>4.1421830697868307</v>
      </c>
      <c r="AH45" s="12">
        <f t="shared" si="6"/>
        <v>3.8784263005004962</v>
      </c>
      <c r="AI45" s="12">
        <f t="shared" si="7"/>
        <v>3.7338612257827664</v>
      </c>
      <c r="AJ45" s="12">
        <f t="shared" si="8"/>
        <v>3.508843212303999</v>
      </c>
      <c r="AK45" s="12">
        <f t="shared" si="9"/>
        <v>3.3879477897380119</v>
      </c>
      <c r="AL45" s="12">
        <f t="shared" si="10"/>
        <v>3.1950065686891649</v>
      </c>
      <c r="AM45" s="12">
        <f t="shared" si="11"/>
        <v>3.0936651215973989</v>
      </c>
      <c r="AN45" s="12">
        <f t="shared" si="12"/>
        <v>2.9273694183522716</v>
      </c>
      <c r="AO45" s="12">
        <f t="shared" si="13"/>
        <v>2.7745421634319887</v>
      </c>
      <c r="AP45" s="12"/>
    </row>
    <row r="46" spans="1:42" x14ac:dyDescent="0.2">
      <c r="A46" s="52">
        <v>58000</v>
      </c>
      <c r="B46" s="8">
        <v>0.18</v>
      </c>
      <c r="C46" s="8">
        <v>0.185</v>
      </c>
      <c r="D46" s="8">
        <v>0.185</v>
      </c>
      <c r="E46" s="8">
        <v>0.19</v>
      </c>
      <c r="F46" s="8">
        <v>0.19500000000000001</v>
      </c>
      <c r="G46" s="8">
        <v>0.19500000000000001</v>
      </c>
      <c r="H46" s="8">
        <v>0.2</v>
      </c>
      <c r="I46" s="8">
        <v>0.2</v>
      </c>
      <c r="J46" s="8">
        <v>0.20500000000000002</v>
      </c>
      <c r="K46" s="8">
        <v>0.20500000000000002</v>
      </c>
      <c r="L46" s="8">
        <v>0.21000000000000002</v>
      </c>
      <c r="M46" s="8">
        <v>0.21000000000000002</v>
      </c>
      <c r="N46" s="4"/>
      <c r="O46" s="52">
        <v>58000</v>
      </c>
      <c r="P46" s="7">
        <v>280387.29851587838</v>
      </c>
      <c r="Q46" s="7">
        <v>268315.72346201562</v>
      </c>
      <c r="R46" s="7">
        <v>250296.1700574937</v>
      </c>
      <c r="S46" s="7">
        <v>240246.61804763621</v>
      </c>
      <c r="T46" s="7">
        <v>230868.42872979268</v>
      </c>
      <c r="U46" s="7">
        <v>216563.95109540044</v>
      </c>
      <c r="V46" s="7">
        <v>208731.18596269944</v>
      </c>
      <c r="W46" s="7">
        <v>196500.97180480466</v>
      </c>
      <c r="X46" s="7">
        <v>189943.14050857085</v>
      </c>
      <c r="Y46" s="7">
        <v>179432.57705264914</v>
      </c>
      <c r="Z46" s="7">
        <v>173928.58300258862</v>
      </c>
      <c r="AA46" s="7">
        <v>164848.40756391038</v>
      </c>
      <c r="AB46" s="4"/>
      <c r="AC46" s="52">
        <v>57000</v>
      </c>
      <c r="AD46" s="12">
        <f t="shared" si="2"/>
        <v>4.8342637675151447</v>
      </c>
      <c r="AE46" s="12">
        <f t="shared" si="3"/>
        <v>4.6261331631382001</v>
      </c>
      <c r="AF46" s="12">
        <f t="shared" si="4"/>
        <v>4.315451207887822</v>
      </c>
      <c r="AG46" s="12">
        <f t="shared" si="5"/>
        <v>4.1421830697868307</v>
      </c>
      <c r="AH46" s="12">
        <f t="shared" si="6"/>
        <v>3.9804901505136669</v>
      </c>
      <c r="AI46" s="12">
        <f t="shared" si="7"/>
        <v>3.7338612257827664</v>
      </c>
      <c r="AJ46" s="12">
        <f t="shared" si="8"/>
        <v>3.5988135510810246</v>
      </c>
      <c r="AK46" s="12">
        <f t="shared" si="9"/>
        <v>3.3879477897380115</v>
      </c>
      <c r="AL46" s="12">
        <f t="shared" si="10"/>
        <v>3.2748817329063939</v>
      </c>
      <c r="AM46" s="12">
        <f t="shared" si="11"/>
        <v>3.0936651215973989</v>
      </c>
      <c r="AN46" s="12">
        <f t="shared" si="12"/>
        <v>2.9987686724584246</v>
      </c>
      <c r="AO46" s="12">
        <f t="shared" si="13"/>
        <v>2.8422139235156965</v>
      </c>
      <c r="AP46" s="12"/>
    </row>
    <row r="47" spans="1:42" x14ac:dyDescent="0.2">
      <c r="A47" s="52">
        <v>59000</v>
      </c>
      <c r="B47" s="8">
        <v>0.18</v>
      </c>
      <c r="C47" s="8">
        <v>0.185</v>
      </c>
      <c r="D47" s="8">
        <v>0.19</v>
      </c>
      <c r="E47" s="8">
        <v>0.19</v>
      </c>
      <c r="F47" s="8">
        <v>0.19500000000000001</v>
      </c>
      <c r="G47" s="8">
        <v>0.2</v>
      </c>
      <c r="H47" s="8">
        <v>0.2</v>
      </c>
      <c r="I47" s="8">
        <v>0.20500000000000002</v>
      </c>
      <c r="J47" s="8">
        <v>0.20500000000000002</v>
      </c>
      <c r="K47" s="8">
        <v>0.21000000000000002</v>
      </c>
      <c r="L47" s="8">
        <v>0.21000000000000002</v>
      </c>
      <c r="M47" s="8">
        <v>0.21000000000000002</v>
      </c>
      <c r="N47" s="4"/>
      <c r="O47" s="52">
        <v>59000</v>
      </c>
      <c r="P47" s="7">
        <v>285221.56228339358</v>
      </c>
      <c r="Q47" s="7">
        <v>272941.85662515386</v>
      </c>
      <c r="R47" s="7">
        <v>261493.01643471615</v>
      </c>
      <c r="S47" s="7">
        <v>244388.80111742302</v>
      </c>
      <c r="T47" s="7">
        <v>234848.91888030636</v>
      </c>
      <c r="U47" s="7">
        <v>225946.47417557254</v>
      </c>
      <c r="V47" s="7">
        <v>212329.99951378049</v>
      </c>
      <c r="W47" s="7">
        <v>204886.14258440631</v>
      </c>
      <c r="X47" s="7">
        <v>193218.02224147727</v>
      </c>
      <c r="Y47" s="7">
        <v>186978.1017394721</v>
      </c>
      <c r="Z47" s="7">
        <v>176927.35167504707</v>
      </c>
      <c r="AA47" s="7">
        <v>167690.62148742608</v>
      </c>
      <c r="AB47" s="4"/>
      <c r="AC47" s="52">
        <v>58000</v>
      </c>
      <c r="AD47" s="12">
        <f t="shared" si="2"/>
        <v>4.8342637675151456</v>
      </c>
      <c r="AE47" s="12">
        <f t="shared" si="3"/>
        <v>4.626133163138201</v>
      </c>
      <c r="AF47" s="12">
        <f t="shared" si="4"/>
        <v>4.4320850243172227</v>
      </c>
      <c r="AG47" s="12">
        <f t="shared" si="5"/>
        <v>4.1421830697868307</v>
      </c>
      <c r="AH47" s="12">
        <f t="shared" si="6"/>
        <v>3.9804901505136669</v>
      </c>
      <c r="AI47" s="12">
        <f t="shared" si="7"/>
        <v>3.8296012572130937</v>
      </c>
      <c r="AJ47" s="12">
        <f t="shared" si="8"/>
        <v>3.5988135510810255</v>
      </c>
      <c r="AK47" s="12">
        <f t="shared" si="9"/>
        <v>3.4726464844814626</v>
      </c>
      <c r="AL47" s="12">
        <f t="shared" si="10"/>
        <v>3.2748817329063944</v>
      </c>
      <c r="AM47" s="12">
        <f t="shared" si="11"/>
        <v>3.1691203684656286</v>
      </c>
      <c r="AN47" s="12">
        <f t="shared" si="12"/>
        <v>2.998768672458425</v>
      </c>
      <c r="AO47" s="12">
        <f t="shared" si="13"/>
        <v>2.842213923515696</v>
      </c>
      <c r="AP47" s="12"/>
    </row>
    <row r="48" spans="1:42" x14ac:dyDescent="0.2">
      <c r="A48" s="52">
        <v>60000</v>
      </c>
      <c r="B48" s="8">
        <v>0.185</v>
      </c>
      <c r="C48" s="8">
        <v>0.19</v>
      </c>
      <c r="D48" s="8">
        <v>0.19</v>
      </c>
      <c r="E48" s="8">
        <v>0.19500000000000001</v>
      </c>
      <c r="F48" s="8">
        <v>0.19500000000000001</v>
      </c>
      <c r="G48" s="8">
        <v>0.2</v>
      </c>
      <c r="H48" s="8">
        <v>0.20500000000000002</v>
      </c>
      <c r="I48" s="8">
        <v>0.20500000000000002</v>
      </c>
      <c r="J48" s="8">
        <v>0.20500000000000002</v>
      </c>
      <c r="K48" s="8">
        <v>0.21000000000000002</v>
      </c>
      <c r="L48" s="8">
        <v>0.21000000000000002</v>
      </c>
      <c r="M48" s="8">
        <v>0.21499999999999997</v>
      </c>
      <c r="N48" s="4"/>
      <c r="O48" s="52">
        <v>60000</v>
      </c>
      <c r="P48" s="7">
        <v>298112.93233010062</v>
      </c>
      <c r="Q48" s="7">
        <v>285069.82735013781</v>
      </c>
      <c r="R48" s="7">
        <v>265925.10145903338</v>
      </c>
      <c r="S48" s="7">
        <v>255071.273244768</v>
      </c>
      <c r="T48" s="7">
        <v>238829.40903082001</v>
      </c>
      <c r="U48" s="7">
        <v>229776.07543278561</v>
      </c>
      <c r="V48" s="7">
        <v>221327.0333914831</v>
      </c>
      <c r="W48" s="7">
        <v>208358.78906888777</v>
      </c>
      <c r="X48" s="7">
        <v>196492.90397438369</v>
      </c>
      <c r="Y48" s="7">
        <v>190147.22210793773</v>
      </c>
      <c r="Z48" s="7">
        <v>179926.12034750549</v>
      </c>
      <c r="AA48" s="7">
        <v>174593.14101596412</v>
      </c>
      <c r="AB48" s="4"/>
      <c r="AC48" s="52">
        <v>59000</v>
      </c>
      <c r="AD48" s="12">
        <f t="shared" si="2"/>
        <v>4.968548872168344</v>
      </c>
      <c r="AE48" s="12">
        <f t="shared" si="3"/>
        <v>4.751163789168964</v>
      </c>
      <c r="AF48" s="12">
        <f t="shared" si="4"/>
        <v>4.4320850243172227</v>
      </c>
      <c r="AG48" s="12">
        <f t="shared" si="5"/>
        <v>4.2511878874128</v>
      </c>
      <c r="AH48" s="12">
        <f t="shared" si="6"/>
        <v>3.9804901505136669</v>
      </c>
      <c r="AI48" s="12">
        <f t="shared" si="7"/>
        <v>3.8296012572130937</v>
      </c>
      <c r="AJ48" s="12">
        <f t="shared" si="8"/>
        <v>3.6887838898580516</v>
      </c>
      <c r="AK48" s="12">
        <f t="shared" si="9"/>
        <v>3.4726464844814626</v>
      </c>
      <c r="AL48" s="12">
        <f t="shared" si="10"/>
        <v>3.2748817329063948</v>
      </c>
      <c r="AM48" s="12">
        <f t="shared" si="11"/>
        <v>3.1691203684656291</v>
      </c>
      <c r="AN48" s="12">
        <f t="shared" si="12"/>
        <v>2.998768672458425</v>
      </c>
      <c r="AO48" s="12">
        <f t="shared" si="13"/>
        <v>2.909885683599402</v>
      </c>
      <c r="AP48" s="12"/>
    </row>
    <row r="49" spans="1:42" x14ac:dyDescent="0.2">
      <c r="A49" s="52">
        <v>61000</v>
      </c>
      <c r="B49" s="8">
        <v>0.185</v>
      </c>
      <c r="C49" s="8">
        <v>0.19</v>
      </c>
      <c r="D49" s="8">
        <v>0.19500000000000001</v>
      </c>
      <c r="E49" s="8">
        <v>0.19500000000000001</v>
      </c>
      <c r="F49" s="8">
        <v>0.2</v>
      </c>
      <c r="G49" s="8">
        <v>0.2</v>
      </c>
      <c r="H49" s="8">
        <v>0.20500000000000002</v>
      </c>
      <c r="I49" s="8">
        <v>0.20500000000000002</v>
      </c>
      <c r="J49" s="8">
        <v>0.21000000000000002</v>
      </c>
      <c r="K49" s="8">
        <v>0.21000000000000002</v>
      </c>
      <c r="L49" s="8">
        <v>0.21499999999999997</v>
      </c>
      <c r="M49" s="8">
        <v>0.21499999999999997</v>
      </c>
      <c r="N49" s="4"/>
      <c r="O49" s="52">
        <v>61000</v>
      </c>
      <c r="P49" s="7">
        <v>303081.48120226891</v>
      </c>
      <c r="Q49" s="7">
        <v>289820.99113930675</v>
      </c>
      <c r="R49" s="7">
        <v>277471.84928554407</v>
      </c>
      <c r="S49" s="7">
        <v>259322.46113218082</v>
      </c>
      <c r="T49" s="7">
        <v>249035.79403213711</v>
      </c>
      <c r="U49" s="7">
        <v>233605.67668999871</v>
      </c>
      <c r="V49" s="7">
        <v>225015.81728134112</v>
      </c>
      <c r="W49" s="7">
        <v>211831.43555336923</v>
      </c>
      <c r="X49" s="7">
        <v>204640.17072454107</v>
      </c>
      <c r="Y49" s="7">
        <v>193316.34247640334</v>
      </c>
      <c r="Z49" s="7">
        <v>187280.24352043919</v>
      </c>
      <c r="AA49" s="7">
        <v>177503.02669956355</v>
      </c>
      <c r="AB49" s="4"/>
      <c r="AC49" s="52">
        <v>60000</v>
      </c>
      <c r="AD49" s="12">
        <f t="shared" si="2"/>
        <v>4.9685488721683431</v>
      </c>
      <c r="AE49" s="12">
        <f t="shared" si="3"/>
        <v>4.7511637891689631</v>
      </c>
      <c r="AF49" s="12">
        <f t="shared" si="4"/>
        <v>4.5487188407466244</v>
      </c>
      <c r="AG49" s="12">
        <f t="shared" si="5"/>
        <v>4.2511878874128</v>
      </c>
      <c r="AH49" s="12">
        <f t="shared" si="6"/>
        <v>4.0825540005268381</v>
      </c>
      <c r="AI49" s="12">
        <f t="shared" si="7"/>
        <v>3.8296012572130937</v>
      </c>
      <c r="AJ49" s="12">
        <f t="shared" si="8"/>
        <v>3.6887838898580512</v>
      </c>
      <c r="AK49" s="12">
        <f t="shared" si="9"/>
        <v>3.4726464844814626</v>
      </c>
      <c r="AL49" s="12">
        <f t="shared" si="10"/>
        <v>3.3547568971236239</v>
      </c>
      <c r="AM49" s="12">
        <f t="shared" si="11"/>
        <v>3.1691203684656286</v>
      </c>
      <c r="AN49" s="12">
        <f t="shared" si="12"/>
        <v>3.0701679265645772</v>
      </c>
      <c r="AO49" s="12">
        <f t="shared" si="13"/>
        <v>2.9098856835994025</v>
      </c>
      <c r="AP49" s="12"/>
    </row>
    <row r="50" spans="1:42" x14ac:dyDescent="0.2">
      <c r="A50" s="52">
        <v>62000</v>
      </c>
      <c r="B50" s="8">
        <v>0.185</v>
      </c>
      <c r="C50" s="8">
        <v>0.19</v>
      </c>
      <c r="D50" s="8">
        <v>0.19500000000000001</v>
      </c>
      <c r="E50" s="8">
        <v>0.2</v>
      </c>
      <c r="F50" s="8">
        <v>0.2</v>
      </c>
      <c r="G50" s="8">
        <v>0.20500000000000002</v>
      </c>
      <c r="H50" s="8">
        <v>0.20500000000000002</v>
      </c>
      <c r="I50" s="8">
        <v>0.21000000000000002</v>
      </c>
      <c r="J50" s="8">
        <v>0.21000000000000002</v>
      </c>
      <c r="K50" s="8">
        <v>0.21499999999999997</v>
      </c>
      <c r="L50" s="8">
        <v>0.21499999999999997</v>
      </c>
      <c r="M50" s="8">
        <v>0.21499999999999997</v>
      </c>
      <c r="N50" s="4"/>
      <c r="O50" s="52">
        <v>62000</v>
      </c>
      <c r="P50" s="7">
        <v>308050.03007443732</v>
      </c>
      <c r="Q50" s="7">
        <v>294572.15492847573</v>
      </c>
      <c r="R50" s="7">
        <v>282020.56812629069</v>
      </c>
      <c r="S50" s="7">
        <v>270331.94771240366</v>
      </c>
      <c r="T50" s="7">
        <v>253118.34803266393</v>
      </c>
      <c r="U50" s="7">
        <v>243371.15989589211</v>
      </c>
      <c r="V50" s="7">
        <v>228704.60117119915</v>
      </c>
      <c r="W50" s="7">
        <v>220555.40111194461</v>
      </c>
      <c r="X50" s="7">
        <v>207994.92762166468</v>
      </c>
      <c r="Y50" s="7">
        <v>201163.68815069913</v>
      </c>
      <c r="Z50" s="7">
        <v>190350.41144700377</v>
      </c>
      <c r="AA50" s="7">
        <v>180412.91238316297</v>
      </c>
      <c r="AB50" s="4"/>
      <c r="AC50" s="52">
        <v>61000</v>
      </c>
      <c r="AD50" s="12">
        <f t="shared" si="2"/>
        <v>4.968548872168344</v>
      </c>
      <c r="AE50" s="12">
        <f t="shared" si="3"/>
        <v>4.7511637891689631</v>
      </c>
      <c r="AF50" s="12">
        <f t="shared" si="4"/>
        <v>4.5487188407466244</v>
      </c>
      <c r="AG50" s="12">
        <f t="shared" si="5"/>
        <v>4.3601927050387692</v>
      </c>
      <c r="AH50" s="12">
        <f t="shared" si="6"/>
        <v>4.0825540005268373</v>
      </c>
      <c r="AI50" s="12">
        <f t="shared" si="7"/>
        <v>3.9253412886434211</v>
      </c>
      <c r="AJ50" s="12">
        <f t="shared" si="8"/>
        <v>3.6887838898580507</v>
      </c>
      <c r="AK50" s="12">
        <f t="shared" si="9"/>
        <v>3.5573451792249129</v>
      </c>
      <c r="AL50" s="12">
        <f t="shared" si="10"/>
        <v>3.3547568971236239</v>
      </c>
      <c r="AM50" s="12">
        <f t="shared" si="11"/>
        <v>3.244575615333857</v>
      </c>
      <c r="AN50" s="12">
        <f t="shared" si="12"/>
        <v>3.0701679265645772</v>
      </c>
      <c r="AO50" s="12">
        <f t="shared" si="13"/>
        <v>2.9098856835994029</v>
      </c>
      <c r="AP50" s="12"/>
    </row>
    <row r="51" spans="1:42" x14ac:dyDescent="0.2">
      <c r="A51" s="52">
        <v>63000</v>
      </c>
      <c r="B51" s="8">
        <v>0.19</v>
      </c>
      <c r="C51" s="8">
        <v>0.19500000000000001</v>
      </c>
      <c r="D51" s="8">
        <v>0.19500000000000001</v>
      </c>
      <c r="E51" s="8">
        <v>0.2</v>
      </c>
      <c r="F51" s="8">
        <v>0.20500000000000002</v>
      </c>
      <c r="G51" s="8">
        <v>0.20500000000000002</v>
      </c>
      <c r="H51" s="8">
        <v>0.21000000000000002</v>
      </c>
      <c r="I51" s="8">
        <v>0.21000000000000002</v>
      </c>
      <c r="J51" s="8">
        <v>0.21499999999999997</v>
      </c>
      <c r="K51" s="8">
        <v>0.21499999999999997</v>
      </c>
      <c r="L51" s="8">
        <v>0.21499999999999997</v>
      </c>
      <c r="M51" s="8">
        <v>0.21999999999999997</v>
      </c>
      <c r="N51" s="4"/>
      <c r="O51" s="52">
        <v>63000</v>
      </c>
      <c r="P51" s="7">
        <v>321478.54053975712</v>
      </c>
      <c r="Q51" s="7">
        <v>307200.24815758271</v>
      </c>
      <c r="R51" s="7">
        <v>286569.2869670373</v>
      </c>
      <c r="S51" s="7">
        <v>274692.14041744248</v>
      </c>
      <c r="T51" s="7">
        <v>263630.92458402063</v>
      </c>
      <c r="U51" s="7">
        <v>247296.50118453556</v>
      </c>
      <c r="V51" s="7">
        <v>238061.51640400986</v>
      </c>
      <c r="W51" s="7">
        <v>224112.74629116952</v>
      </c>
      <c r="X51" s="7">
        <v>216381.81986447365</v>
      </c>
      <c r="Y51" s="7">
        <v>204408.26376603296</v>
      </c>
      <c r="Z51" s="7">
        <v>193420.57937356833</v>
      </c>
      <c r="AA51" s="7">
        <v>187586.11895203587</v>
      </c>
      <c r="AB51" s="4"/>
      <c r="AC51" s="52">
        <v>62000</v>
      </c>
      <c r="AD51" s="12">
        <f t="shared" si="2"/>
        <v>5.1028339768215414</v>
      </c>
      <c r="AE51" s="12">
        <f t="shared" si="3"/>
        <v>4.8761944151997252</v>
      </c>
      <c r="AF51" s="12">
        <f t="shared" si="4"/>
        <v>4.5487188407466235</v>
      </c>
      <c r="AG51" s="12">
        <f t="shared" si="5"/>
        <v>4.3601927050387692</v>
      </c>
      <c r="AH51" s="12">
        <f t="shared" si="6"/>
        <v>4.1846178505400102</v>
      </c>
      <c r="AI51" s="12">
        <f t="shared" si="7"/>
        <v>3.9253412886434216</v>
      </c>
      <c r="AJ51" s="12">
        <f t="shared" si="8"/>
        <v>3.7787542286350773</v>
      </c>
      <c r="AK51" s="12">
        <f t="shared" si="9"/>
        <v>3.5573451792249129</v>
      </c>
      <c r="AL51" s="12">
        <f t="shared" si="10"/>
        <v>3.4346320613408516</v>
      </c>
      <c r="AM51" s="12">
        <f t="shared" si="11"/>
        <v>3.2445756153338565</v>
      </c>
      <c r="AN51" s="12">
        <f t="shared" si="12"/>
        <v>3.0701679265645767</v>
      </c>
      <c r="AO51" s="12">
        <f t="shared" si="13"/>
        <v>2.9775574436831089</v>
      </c>
      <c r="AP51" s="12"/>
    </row>
    <row r="52" spans="1:42" x14ac:dyDescent="0.2">
      <c r="A52" s="52">
        <v>64000</v>
      </c>
      <c r="B52" s="8">
        <v>0.19</v>
      </c>
      <c r="C52" s="8">
        <v>0.19500000000000001</v>
      </c>
      <c r="D52" s="8">
        <v>0.2</v>
      </c>
      <c r="E52" s="8">
        <v>0.2</v>
      </c>
      <c r="F52" s="8">
        <v>0.20500000000000002</v>
      </c>
      <c r="G52" s="8">
        <v>0.20500000000000002</v>
      </c>
      <c r="H52" s="8">
        <v>0.21000000000000002</v>
      </c>
      <c r="I52" s="8">
        <v>0.21000000000000002</v>
      </c>
      <c r="J52" s="8">
        <v>0.21499999999999997</v>
      </c>
      <c r="K52" s="8">
        <v>0.21499999999999997</v>
      </c>
      <c r="L52" s="8">
        <v>0.21999999999999997</v>
      </c>
      <c r="M52" s="8">
        <v>0.21999999999999997</v>
      </c>
      <c r="N52" s="4"/>
      <c r="O52" s="52">
        <v>64000</v>
      </c>
      <c r="P52" s="7">
        <v>326581.37451657868</v>
      </c>
      <c r="Q52" s="7">
        <v>312076.4425727824</v>
      </c>
      <c r="R52" s="7">
        <v>298582.57005926559</v>
      </c>
      <c r="S52" s="7">
        <v>279052.33312248124</v>
      </c>
      <c r="T52" s="7">
        <v>267815.5424345606</v>
      </c>
      <c r="U52" s="7">
        <v>251221.84247317899</v>
      </c>
      <c r="V52" s="7">
        <v>241840.27063264494</v>
      </c>
      <c r="W52" s="7">
        <v>227670.09147039443</v>
      </c>
      <c r="X52" s="7">
        <v>219816.45192581453</v>
      </c>
      <c r="Y52" s="7">
        <v>207652.83938136685</v>
      </c>
      <c r="Z52" s="7">
        <v>201060.29956292672</v>
      </c>
      <c r="AA52" s="7">
        <v>190563.67639571903</v>
      </c>
      <c r="AB52" s="4"/>
      <c r="AC52" s="52">
        <v>63000</v>
      </c>
      <c r="AD52" s="12">
        <f t="shared" si="2"/>
        <v>5.1028339768215423</v>
      </c>
      <c r="AE52" s="12">
        <f t="shared" si="3"/>
        <v>4.8761944151997252</v>
      </c>
      <c r="AF52" s="12">
        <f t="shared" si="4"/>
        <v>4.6653526571760251</v>
      </c>
      <c r="AG52" s="12">
        <f t="shared" si="5"/>
        <v>4.3601927050387692</v>
      </c>
      <c r="AH52" s="12">
        <f t="shared" si="6"/>
        <v>4.1846178505400093</v>
      </c>
      <c r="AI52" s="12">
        <f t="shared" si="7"/>
        <v>3.9253412886434216</v>
      </c>
      <c r="AJ52" s="12">
        <f t="shared" si="8"/>
        <v>3.7787542286350773</v>
      </c>
      <c r="AK52" s="12">
        <f t="shared" si="9"/>
        <v>3.5573451792249129</v>
      </c>
      <c r="AL52" s="12">
        <f t="shared" si="10"/>
        <v>3.4346320613408521</v>
      </c>
      <c r="AM52" s="12">
        <f t="shared" si="11"/>
        <v>3.244575615333857</v>
      </c>
      <c r="AN52" s="12">
        <f t="shared" si="12"/>
        <v>3.1415671806707302</v>
      </c>
      <c r="AO52" s="12">
        <f t="shared" si="13"/>
        <v>2.9775574436831098</v>
      </c>
      <c r="AP52" s="12"/>
    </row>
    <row r="53" spans="1:42" x14ac:dyDescent="0.2">
      <c r="A53" s="52">
        <v>65000</v>
      </c>
      <c r="B53" s="8">
        <v>0.19</v>
      </c>
      <c r="C53" s="8">
        <v>0.19500000000000001</v>
      </c>
      <c r="D53" s="8">
        <v>0.2</v>
      </c>
      <c r="E53" s="8">
        <v>0.20500000000000002</v>
      </c>
      <c r="F53" s="8">
        <v>0.20500000000000002</v>
      </c>
      <c r="G53" s="8">
        <v>0.21000000000000002</v>
      </c>
      <c r="H53" s="8">
        <v>0.21000000000000002</v>
      </c>
      <c r="I53" s="8">
        <v>0.21499999999999997</v>
      </c>
      <c r="J53" s="8">
        <v>0.21499999999999997</v>
      </c>
      <c r="K53" s="8">
        <v>0.21999999999999997</v>
      </c>
      <c r="L53" s="8">
        <v>0.21999999999999997</v>
      </c>
      <c r="M53" s="8">
        <v>0.22499999999999998</v>
      </c>
      <c r="N53" s="4"/>
      <c r="O53" s="52">
        <v>65000</v>
      </c>
      <c r="P53" s="7">
        <v>331684.20849340025</v>
      </c>
      <c r="Q53" s="7">
        <v>316952.63698798214</v>
      </c>
      <c r="R53" s="7">
        <v>303247.92271644156</v>
      </c>
      <c r="S53" s="7">
        <v>290497.83897320804</v>
      </c>
      <c r="T53" s="7">
        <v>272000.16028510057</v>
      </c>
      <c r="U53" s="7">
        <v>261370.2858047937</v>
      </c>
      <c r="V53" s="7">
        <v>245619.02486127999</v>
      </c>
      <c r="W53" s="7">
        <v>236732.85180794355</v>
      </c>
      <c r="X53" s="7">
        <v>223251.08398715538</v>
      </c>
      <c r="Y53" s="7">
        <v>215802.0060431356</v>
      </c>
      <c r="Z53" s="7">
        <v>204201.86674359743</v>
      </c>
      <c r="AA53" s="7">
        <v>197939.89824484306</v>
      </c>
      <c r="AB53" s="4"/>
      <c r="AC53" s="52">
        <v>64000</v>
      </c>
      <c r="AD53" s="12">
        <f t="shared" si="2"/>
        <v>5.1028339768215423</v>
      </c>
      <c r="AE53" s="12">
        <f t="shared" si="3"/>
        <v>4.8761944151997252</v>
      </c>
      <c r="AF53" s="12">
        <f t="shared" si="4"/>
        <v>4.6653526571760242</v>
      </c>
      <c r="AG53" s="12">
        <f t="shared" si="5"/>
        <v>4.4691975226647394</v>
      </c>
      <c r="AH53" s="12">
        <f t="shared" si="6"/>
        <v>4.1846178505400085</v>
      </c>
      <c r="AI53" s="12">
        <f t="shared" si="7"/>
        <v>4.0210813200737494</v>
      </c>
      <c r="AJ53" s="12">
        <f t="shared" si="8"/>
        <v>3.7787542286350768</v>
      </c>
      <c r="AK53" s="12">
        <f t="shared" si="9"/>
        <v>3.6420438739683623</v>
      </c>
      <c r="AL53" s="12">
        <f t="shared" si="10"/>
        <v>3.4346320613408521</v>
      </c>
      <c r="AM53" s="12">
        <f t="shared" si="11"/>
        <v>3.3200308622020862</v>
      </c>
      <c r="AN53" s="12">
        <f t="shared" si="12"/>
        <v>3.1415671806707297</v>
      </c>
      <c r="AO53" s="12">
        <f t="shared" si="13"/>
        <v>3.0452292037668163</v>
      </c>
      <c r="AP53" s="12"/>
    </row>
    <row r="54" spans="1:42" x14ac:dyDescent="0.2">
      <c r="A54" s="52">
        <v>66000</v>
      </c>
      <c r="B54" s="8">
        <v>0.19500000000000001</v>
      </c>
      <c r="C54" s="8">
        <v>0.19500000000000001</v>
      </c>
      <c r="D54" s="8">
        <v>0.2</v>
      </c>
      <c r="E54" s="8">
        <v>0.20500000000000002</v>
      </c>
      <c r="F54" s="8">
        <v>0.20500000000000002</v>
      </c>
      <c r="G54" s="8">
        <v>0.21000000000000002</v>
      </c>
      <c r="H54" s="8">
        <v>0.21499999999999997</v>
      </c>
      <c r="I54" s="8">
        <v>0.21499999999999997</v>
      </c>
      <c r="J54" s="8">
        <v>0.21999999999999997</v>
      </c>
      <c r="K54" s="8">
        <v>0.21999999999999997</v>
      </c>
      <c r="L54" s="8">
        <v>0.21999999999999997</v>
      </c>
      <c r="M54" s="8">
        <v>0.22499999999999998</v>
      </c>
      <c r="N54" s="4"/>
      <c r="O54" s="52">
        <v>66000</v>
      </c>
      <c r="P54" s="7">
        <v>345649.85937733285</v>
      </c>
      <c r="Q54" s="7">
        <v>321828.83140318189</v>
      </c>
      <c r="R54" s="7">
        <v>307913.27537361759</v>
      </c>
      <c r="S54" s="7">
        <v>294967.03649587283</v>
      </c>
      <c r="T54" s="7">
        <v>276184.77813564066</v>
      </c>
      <c r="U54" s="7">
        <v>265391.36712486745</v>
      </c>
      <c r="V54" s="7">
        <v>255335.82144919867</v>
      </c>
      <c r="W54" s="7">
        <v>240374.8956819119</v>
      </c>
      <c r="X54" s="7">
        <v>231957.47688683332</v>
      </c>
      <c r="Y54" s="7">
        <v>219122.03690533768</v>
      </c>
      <c r="Z54" s="7">
        <v>207343.43392426815</v>
      </c>
      <c r="AA54" s="7">
        <v>200985.12744860988</v>
      </c>
      <c r="AB54" s="4"/>
      <c r="AC54" s="52">
        <v>65000</v>
      </c>
      <c r="AD54" s="12">
        <f t="shared" si="2"/>
        <v>5.2371190814747397</v>
      </c>
      <c r="AE54" s="12">
        <f t="shared" si="3"/>
        <v>4.8761944151997252</v>
      </c>
      <c r="AF54" s="12">
        <f t="shared" si="4"/>
        <v>4.6653526571760242</v>
      </c>
      <c r="AG54" s="12">
        <f t="shared" si="5"/>
        <v>4.4691975226647402</v>
      </c>
      <c r="AH54" s="12">
        <f t="shared" si="6"/>
        <v>4.1846178505400102</v>
      </c>
      <c r="AI54" s="12">
        <f t="shared" si="7"/>
        <v>4.0210813200737494</v>
      </c>
      <c r="AJ54" s="12">
        <f t="shared" si="8"/>
        <v>3.8687245674121011</v>
      </c>
      <c r="AK54" s="12">
        <f t="shared" si="9"/>
        <v>3.6420438739683623</v>
      </c>
      <c r="AL54" s="12">
        <f t="shared" si="10"/>
        <v>3.5145072255580807</v>
      </c>
      <c r="AM54" s="12">
        <f t="shared" si="11"/>
        <v>3.3200308622020862</v>
      </c>
      <c r="AN54" s="12">
        <f t="shared" si="12"/>
        <v>3.1415671806707293</v>
      </c>
      <c r="AO54" s="12">
        <f t="shared" si="13"/>
        <v>3.0452292037668163</v>
      </c>
      <c r="AP54" s="12"/>
    </row>
    <row r="55" spans="1:42" x14ac:dyDescent="0.2">
      <c r="A55" s="52">
        <v>67000</v>
      </c>
      <c r="B55" s="8">
        <v>0.19500000000000001</v>
      </c>
      <c r="C55" s="8">
        <v>0.2</v>
      </c>
      <c r="D55" s="8">
        <v>0.2</v>
      </c>
      <c r="E55" s="8">
        <v>0.20500000000000002</v>
      </c>
      <c r="F55" s="8">
        <v>0.21000000000000002</v>
      </c>
      <c r="G55" s="8">
        <v>0.21000000000000002</v>
      </c>
      <c r="H55" s="8">
        <v>0.21499999999999997</v>
      </c>
      <c r="I55" s="8">
        <v>0.21499999999999997</v>
      </c>
      <c r="J55" s="8">
        <v>0.21999999999999997</v>
      </c>
      <c r="K55" s="8">
        <v>0.21999999999999997</v>
      </c>
      <c r="L55" s="8">
        <v>0.22499999999999998</v>
      </c>
      <c r="M55" s="8">
        <v>0.22499999999999998</v>
      </c>
      <c r="N55" s="4"/>
      <c r="O55" s="52">
        <v>67000</v>
      </c>
      <c r="P55" s="7">
        <v>350886.97845880763</v>
      </c>
      <c r="Q55" s="7">
        <v>335082.0777624427</v>
      </c>
      <c r="R55" s="7">
        <v>312578.62803079368</v>
      </c>
      <c r="S55" s="7">
        <v>299436.23401853751</v>
      </c>
      <c r="T55" s="7">
        <v>287207.67393706308</v>
      </c>
      <c r="U55" s="7">
        <v>269412.4484449412</v>
      </c>
      <c r="V55" s="7">
        <v>259204.54601661078</v>
      </c>
      <c r="W55" s="7">
        <v>244016.93955588026</v>
      </c>
      <c r="X55" s="7">
        <v>235471.98411239145</v>
      </c>
      <c r="Y55" s="7">
        <v>222442.06776753979</v>
      </c>
      <c r="Z55" s="7">
        <v>215268.75113005113</v>
      </c>
      <c r="AA55" s="7">
        <v>204030.35665237671</v>
      </c>
      <c r="AB55" s="4"/>
      <c r="AC55" s="52">
        <v>66000</v>
      </c>
      <c r="AD55" s="12">
        <f t="shared" si="2"/>
        <v>5.2371190814747406</v>
      </c>
      <c r="AE55" s="12">
        <f t="shared" si="3"/>
        <v>5.0012250412304882</v>
      </c>
      <c r="AF55" s="12">
        <f t="shared" si="4"/>
        <v>4.6653526571760251</v>
      </c>
      <c r="AG55" s="12">
        <f t="shared" si="5"/>
        <v>4.4691975226647394</v>
      </c>
      <c r="AH55" s="12">
        <f t="shared" si="6"/>
        <v>4.2866817005531805</v>
      </c>
      <c r="AI55" s="12">
        <f t="shared" si="7"/>
        <v>4.0210813200737494</v>
      </c>
      <c r="AJ55" s="12">
        <f t="shared" si="8"/>
        <v>3.8687245674121011</v>
      </c>
      <c r="AK55" s="12">
        <f t="shared" si="9"/>
        <v>3.6420438739683623</v>
      </c>
      <c r="AL55" s="12">
        <f t="shared" si="10"/>
        <v>3.5145072255580816</v>
      </c>
      <c r="AM55" s="12">
        <f t="shared" si="11"/>
        <v>3.3200308622020862</v>
      </c>
      <c r="AN55" s="12">
        <f t="shared" si="12"/>
        <v>3.2129664347768823</v>
      </c>
      <c r="AO55" s="12">
        <f t="shared" si="13"/>
        <v>3.0452292037668167</v>
      </c>
      <c r="AP55" s="12"/>
    </row>
    <row r="56" spans="1:42" x14ac:dyDescent="0.2">
      <c r="A56" s="52">
        <v>68000</v>
      </c>
      <c r="B56" s="8">
        <v>0.19500000000000001</v>
      </c>
      <c r="C56" s="8">
        <v>0.2</v>
      </c>
      <c r="D56" s="8">
        <v>0.20500000000000002</v>
      </c>
      <c r="E56" s="8">
        <v>0.20500000000000002</v>
      </c>
      <c r="F56" s="8">
        <v>0.21000000000000002</v>
      </c>
      <c r="G56" s="8">
        <v>0.21499999999999997</v>
      </c>
      <c r="H56" s="8">
        <v>0.21499999999999997</v>
      </c>
      <c r="I56" s="8">
        <v>0.21999999999999997</v>
      </c>
      <c r="J56" s="8">
        <v>0.21999999999999997</v>
      </c>
      <c r="K56" s="8">
        <v>0.22499999999999998</v>
      </c>
      <c r="L56" s="8">
        <v>0.22499999999999998</v>
      </c>
      <c r="M56" s="8">
        <v>0.22499999999999998</v>
      </c>
      <c r="N56" s="4"/>
      <c r="O56" s="52">
        <v>68000</v>
      </c>
      <c r="P56" s="7">
        <v>356124.09754028235</v>
      </c>
      <c r="Q56" s="7">
        <v>340083.30280367314</v>
      </c>
      <c r="R56" s="7">
        <v>325175.08020516892</v>
      </c>
      <c r="S56" s="7">
        <v>303905.43154120224</v>
      </c>
      <c r="T56" s="7">
        <v>291494.3556376163</v>
      </c>
      <c r="U56" s="7">
        <v>279943.85190227715</v>
      </c>
      <c r="V56" s="7">
        <v>263073.27058402292</v>
      </c>
      <c r="W56" s="7">
        <v>253418.49467240326</v>
      </c>
      <c r="X56" s="7">
        <v>238986.4913379495</v>
      </c>
      <c r="Y56" s="7">
        <v>230893.05541678143</v>
      </c>
      <c r="Z56" s="7">
        <v>218481.71756482802</v>
      </c>
      <c r="AA56" s="7">
        <v>207075.5858561435</v>
      </c>
      <c r="AB56" s="4"/>
      <c r="AC56" s="52">
        <v>67000</v>
      </c>
      <c r="AD56" s="12">
        <f t="shared" si="2"/>
        <v>5.2371190814747406</v>
      </c>
      <c r="AE56" s="12">
        <f t="shared" si="3"/>
        <v>5.0012250412304873</v>
      </c>
      <c r="AF56" s="12">
        <f t="shared" si="4"/>
        <v>4.7819864736054249</v>
      </c>
      <c r="AG56" s="12">
        <f t="shared" si="5"/>
        <v>4.4691975226647385</v>
      </c>
      <c r="AH56" s="12">
        <f t="shared" si="6"/>
        <v>4.2866817005531805</v>
      </c>
      <c r="AI56" s="12">
        <f t="shared" si="7"/>
        <v>4.1168213515040755</v>
      </c>
      <c r="AJ56" s="12">
        <f t="shared" si="8"/>
        <v>3.8687245674121016</v>
      </c>
      <c r="AK56" s="12">
        <f t="shared" si="9"/>
        <v>3.7267425687118125</v>
      </c>
      <c r="AL56" s="12">
        <f t="shared" si="10"/>
        <v>3.5145072255580807</v>
      </c>
      <c r="AM56" s="12">
        <f t="shared" si="11"/>
        <v>3.395486109070315</v>
      </c>
      <c r="AN56" s="12">
        <f t="shared" si="12"/>
        <v>3.2129664347768827</v>
      </c>
      <c r="AO56" s="12">
        <f t="shared" si="13"/>
        <v>3.0452292037668163</v>
      </c>
      <c r="AP56" s="12"/>
    </row>
    <row r="57" spans="1:42" x14ac:dyDescent="0.2">
      <c r="A57" s="52">
        <v>69000</v>
      </c>
      <c r="B57" s="8">
        <v>0.19500000000000001</v>
      </c>
      <c r="C57" s="8">
        <v>0.2</v>
      </c>
      <c r="D57" s="8">
        <v>0.20500000000000002</v>
      </c>
      <c r="E57" s="8">
        <v>0.21000000000000002</v>
      </c>
      <c r="F57" s="8">
        <v>0.21000000000000002</v>
      </c>
      <c r="G57" s="8">
        <v>0.21499999999999997</v>
      </c>
      <c r="H57" s="8">
        <v>0.21499999999999997</v>
      </c>
      <c r="I57" s="8">
        <v>0.21999999999999997</v>
      </c>
      <c r="J57" s="8">
        <v>0.22499999999999998</v>
      </c>
      <c r="K57" s="8">
        <v>0.22499999999999998</v>
      </c>
      <c r="L57" s="8">
        <v>0.22499999999999998</v>
      </c>
      <c r="M57" s="8">
        <v>0.22999999999999998</v>
      </c>
      <c r="N57" s="4"/>
      <c r="O57" s="52">
        <v>69000</v>
      </c>
      <c r="P57" s="7">
        <v>361361.21662175708</v>
      </c>
      <c r="Q57" s="7">
        <v>345084.52784490364</v>
      </c>
      <c r="R57" s="7">
        <v>329957.06667877437</v>
      </c>
      <c r="S57" s="7">
        <v>315895.9614800589</v>
      </c>
      <c r="T57" s="7">
        <v>295781.03733816947</v>
      </c>
      <c r="U57" s="7">
        <v>284060.67325378116</v>
      </c>
      <c r="V57" s="7">
        <v>266941.99515143497</v>
      </c>
      <c r="W57" s="7">
        <v>257145.23724111504</v>
      </c>
      <c r="X57" s="7">
        <v>248012.38489449638</v>
      </c>
      <c r="Y57" s="7">
        <v>234288.54152585173</v>
      </c>
      <c r="Z57" s="7">
        <v>221694.68399960489</v>
      </c>
      <c r="AA57" s="7">
        <v>214790.16650568612</v>
      </c>
      <c r="AB57" s="4"/>
      <c r="AC57" s="52">
        <v>68000</v>
      </c>
      <c r="AD57" s="12">
        <f t="shared" si="2"/>
        <v>5.2371190814747406</v>
      </c>
      <c r="AE57" s="12">
        <f t="shared" si="3"/>
        <v>5.0012250412304873</v>
      </c>
      <c r="AF57" s="12">
        <f t="shared" si="4"/>
        <v>4.7819864736054258</v>
      </c>
      <c r="AG57" s="12">
        <f t="shared" si="5"/>
        <v>4.5782023402907086</v>
      </c>
      <c r="AH57" s="12">
        <f t="shared" si="6"/>
        <v>4.2866817005531805</v>
      </c>
      <c r="AI57" s="12">
        <f t="shared" si="7"/>
        <v>4.1168213515040746</v>
      </c>
      <c r="AJ57" s="12">
        <f t="shared" si="8"/>
        <v>3.8687245674121011</v>
      </c>
      <c r="AK57" s="12">
        <f t="shared" si="9"/>
        <v>3.7267425687118121</v>
      </c>
      <c r="AL57" s="12">
        <f t="shared" si="10"/>
        <v>3.5943823897753098</v>
      </c>
      <c r="AM57" s="12">
        <f t="shared" si="11"/>
        <v>3.395486109070315</v>
      </c>
      <c r="AN57" s="12">
        <f t="shared" si="12"/>
        <v>3.2129664347768827</v>
      </c>
      <c r="AO57" s="12">
        <f t="shared" si="13"/>
        <v>3.1129009638505236</v>
      </c>
      <c r="AP57" s="12"/>
    </row>
    <row r="58" spans="1:42" x14ac:dyDescent="0.2">
      <c r="A58" s="52">
        <v>70000</v>
      </c>
      <c r="B58" s="8">
        <v>0.2</v>
      </c>
      <c r="C58" s="8">
        <v>0.20500000000000002</v>
      </c>
      <c r="D58" s="8">
        <v>0.20500000000000002</v>
      </c>
      <c r="E58" s="8">
        <v>0.21000000000000002</v>
      </c>
      <c r="F58" s="8">
        <v>0.21499999999999997</v>
      </c>
      <c r="G58" s="8">
        <v>0.21499999999999997</v>
      </c>
      <c r="H58" s="8">
        <v>0.21999999999999997</v>
      </c>
      <c r="I58" s="8">
        <v>0.21999999999999997</v>
      </c>
      <c r="J58" s="8">
        <v>0.22499999999999998</v>
      </c>
      <c r="K58" s="8">
        <v>0.22499999999999998</v>
      </c>
      <c r="L58" s="8">
        <v>0.22999999999999998</v>
      </c>
      <c r="M58" s="8">
        <v>0.22999999999999998</v>
      </c>
      <c r="N58" s="4"/>
      <c r="O58" s="52">
        <v>70000</v>
      </c>
      <c r="P58" s="7">
        <v>375998.29302895576</v>
      </c>
      <c r="Q58" s="7">
        <v>358837.89670828753</v>
      </c>
      <c r="R58" s="7">
        <v>334739.05315237981</v>
      </c>
      <c r="S58" s="7">
        <v>320474.16382034961</v>
      </c>
      <c r="T58" s="7">
        <v>307212.18853964453</v>
      </c>
      <c r="U58" s="7">
        <v>288177.49460528529</v>
      </c>
      <c r="V58" s="7">
        <v>277108.6434332389</v>
      </c>
      <c r="W58" s="7">
        <v>260871.97980982688</v>
      </c>
      <c r="X58" s="7">
        <v>251606.76728427169</v>
      </c>
      <c r="Y58" s="7">
        <v>237684.02763492207</v>
      </c>
      <c r="Z58" s="7">
        <v>229905.59822181248</v>
      </c>
      <c r="AA58" s="7">
        <v>217903.06746953665</v>
      </c>
      <c r="AB58" s="4"/>
      <c r="AC58" s="52">
        <v>69000</v>
      </c>
      <c r="AD58" s="12">
        <f t="shared" si="2"/>
        <v>5.3714041861279398</v>
      </c>
      <c r="AE58" s="12">
        <f t="shared" si="3"/>
        <v>5.1262556672612503</v>
      </c>
      <c r="AF58" s="12">
        <f t="shared" si="4"/>
        <v>4.7819864736054258</v>
      </c>
      <c r="AG58" s="12">
        <f t="shared" si="5"/>
        <v>4.5782023402907086</v>
      </c>
      <c r="AH58" s="12">
        <f t="shared" si="6"/>
        <v>4.3887455505663509</v>
      </c>
      <c r="AI58" s="12">
        <f t="shared" si="7"/>
        <v>4.1168213515040755</v>
      </c>
      <c r="AJ58" s="12">
        <f t="shared" si="8"/>
        <v>3.9586949061891272</v>
      </c>
      <c r="AK58" s="12">
        <f t="shared" si="9"/>
        <v>3.7267425687118125</v>
      </c>
      <c r="AL58" s="12">
        <f t="shared" si="10"/>
        <v>3.5943823897753098</v>
      </c>
      <c r="AM58" s="12">
        <f t="shared" si="11"/>
        <v>3.395486109070315</v>
      </c>
      <c r="AN58" s="12">
        <f t="shared" si="12"/>
        <v>3.2843656888830357</v>
      </c>
      <c r="AO58" s="12">
        <f t="shared" si="13"/>
        <v>3.1129009638505236</v>
      </c>
      <c r="AP58" s="12"/>
    </row>
    <row r="59" spans="1:42" x14ac:dyDescent="0.2">
      <c r="A59" s="52">
        <v>71000</v>
      </c>
      <c r="B59" s="8">
        <v>0.2</v>
      </c>
      <c r="C59" s="8">
        <v>0.20500000000000002</v>
      </c>
      <c r="D59" s="8">
        <v>0.21000000000000002</v>
      </c>
      <c r="E59" s="8">
        <v>0.21000000000000002</v>
      </c>
      <c r="F59" s="8">
        <v>0.21499999999999997</v>
      </c>
      <c r="G59" s="8">
        <v>0.21499999999999997</v>
      </c>
      <c r="H59" s="8">
        <v>0.21999999999999997</v>
      </c>
      <c r="I59" s="8">
        <v>0.22499999999999998</v>
      </c>
      <c r="J59" s="8">
        <v>0.22499999999999998</v>
      </c>
      <c r="K59" s="8">
        <v>0.22999999999999998</v>
      </c>
      <c r="L59" s="8">
        <v>0.22999999999999998</v>
      </c>
      <c r="M59" s="8">
        <v>0.22999999999999998</v>
      </c>
      <c r="N59" s="4"/>
      <c r="O59" s="52">
        <v>71000</v>
      </c>
      <c r="P59" s="7">
        <v>381369.69721508364</v>
      </c>
      <c r="Q59" s="7">
        <v>363964.15237554873</v>
      </c>
      <c r="R59" s="7">
        <v>347802.04059247271</v>
      </c>
      <c r="S59" s="7">
        <v>325052.36616064032</v>
      </c>
      <c r="T59" s="7">
        <v>311600.93409021088</v>
      </c>
      <c r="U59" s="7">
        <v>292294.31595678936</v>
      </c>
      <c r="V59" s="7">
        <v>281067.33833942801</v>
      </c>
      <c r="W59" s="7">
        <v>270612.32970532367</v>
      </c>
      <c r="X59" s="7">
        <v>255201.14967404702</v>
      </c>
      <c r="Y59" s="7">
        <v>246436.83627163668</v>
      </c>
      <c r="Z59" s="7">
        <v>233189.96391069554</v>
      </c>
      <c r="AA59" s="7">
        <v>221015.9684333872</v>
      </c>
      <c r="AB59" s="4"/>
      <c r="AC59" s="52">
        <v>70000</v>
      </c>
      <c r="AD59" s="12">
        <f t="shared" si="2"/>
        <v>5.3714041861279389</v>
      </c>
      <c r="AE59" s="12">
        <f t="shared" si="3"/>
        <v>5.1262556672612494</v>
      </c>
      <c r="AF59" s="12">
        <f t="shared" si="4"/>
        <v>4.8986202900348266</v>
      </c>
      <c r="AG59" s="12">
        <f t="shared" si="5"/>
        <v>4.5782023402907086</v>
      </c>
      <c r="AH59" s="12">
        <f t="shared" si="6"/>
        <v>4.3887455505663509</v>
      </c>
      <c r="AI59" s="12">
        <f t="shared" si="7"/>
        <v>4.1168213515040755</v>
      </c>
      <c r="AJ59" s="12">
        <f t="shared" si="8"/>
        <v>3.9586949061891268</v>
      </c>
      <c r="AK59" s="12">
        <f t="shared" si="9"/>
        <v>3.8114412634552632</v>
      </c>
      <c r="AL59" s="12">
        <f t="shared" si="10"/>
        <v>3.5943823897753102</v>
      </c>
      <c r="AM59" s="12">
        <f t="shared" si="11"/>
        <v>3.4709413559385447</v>
      </c>
      <c r="AN59" s="12">
        <f t="shared" si="12"/>
        <v>3.2843656888830357</v>
      </c>
      <c r="AO59" s="12">
        <f t="shared" si="13"/>
        <v>3.1129009638505241</v>
      </c>
      <c r="AP59" s="12"/>
    </row>
    <row r="60" spans="1:42" x14ac:dyDescent="0.2">
      <c r="A60" s="52">
        <v>72000</v>
      </c>
      <c r="B60" s="8">
        <v>0.2</v>
      </c>
      <c r="C60" s="8">
        <v>0.20500000000000002</v>
      </c>
      <c r="D60" s="8">
        <v>0.21000000000000002</v>
      </c>
      <c r="E60" s="8">
        <v>0.21000000000000002</v>
      </c>
      <c r="F60" s="8">
        <v>0.21499999999999997</v>
      </c>
      <c r="G60" s="8">
        <v>0.21999999999999997</v>
      </c>
      <c r="H60" s="8">
        <v>0.21999999999999997</v>
      </c>
      <c r="I60" s="8">
        <v>0.22499999999999998</v>
      </c>
      <c r="J60" s="8">
        <v>0.22499999999999998</v>
      </c>
      <c r="K60" s="8">
        <v>0.22999999999999998</v>
      </c>
      <c r="L60" s="8">
        <v>0.22999999999999998</v>
      </c>
      <c r="M60" s="8">
        <v>0.23499999999999999</v>
      </c>
      <c r="N60" s="4"/>
      <c r="O60" s="52">
        <v>72000</v>
      </c>
      <c r="P60" s="7">
        <v>386741.10140121158</v>
      </c>
      <c r="Q60" s="7">
        <v>369090.40804281004</v>
      </c>
      <c r="R60" s="7">
        <v>352700.66088250751</v>
      </c>
      <c r="S60" s="7">
        <v>329630.56850093103</v>
      </c>
      <c r="T60" s="7">
        <v>315989.67964077718</v>
      </c>
      <c r="U60" s="7">
        <v>303304.41957127699</v>
      </c>
      <c r="V60" s="7">
        <v>285026.03324561712</v>
      </c>
      <c r="W60" s="7">
        <v>274423.77096877893</v>
      </c>
      <c r="X60" s="7">
        <v>258795.53206382232</v>
      </c>
      <c r="Y60" s="7">
        <v>249907.77762757524</v>
      </c>
      <c r="Z60" s="7">
        <v>236474.3295995786</v>
      </c>
      <c r="AA60" s="7">
        <v>229001.23612326462</v>
      </c>
      <c r="AB60" s="4"/>
      <c r="AC60" s="52">
        <v>71000</v>
      </c>
      <c r="AD60" s="12">
        <f t="shared" si="2"/>
        <v>5.3714041861279389</v>
      </c>
      <c r="AE60" s="12">
        <f t="shared" si="3"/>
        <v>5.1262556672612503</v>
      </c>
      <c r="AF60" s="12">
        <f t="shared" si="4"/>
        <v>4.8986202900348266</v>
      </c>
      <c r="AG60" s="12">
        <f t="shared" si="5"/>
        <v>4.5782023402907086</v>
      </c>
      <c r="AH60" s="12">
        <f t="shared" si="6"/>
        <v>4.38874555056635</v>
      </c>
      <c r="AI60" s="12">
        <f t="shared" si="7"/>
        <v>4.2125613829344024</v>
      </c>
      <c r="AJ60" s="12">
        <f t="shared" si="8"/>
        <v>3.9586949061891268</v>
      </c>
      <c r="AK60" s="12">
        <f t="shared" si="9"/>
        <v>3.8114412634552628</v>
      </c>
      <c r="AL60" s="12">
        <f t="shared" si="10"/>
        <v>3.5943823897753102</v>
      </c>
      <c r="AM60" s="12">
        <f t="shared" si="11"/>
        <v>3.4709413559385451</v>
      </c>
      <c r="AN60" s="12">
        <f t="shared" si="12"/>
        <v>3.2843656888830361</v>
      </c>
      <c r="AO60" s="12">
        <f t="shared" si="13"/>
        <v>3.180572723934231</v>
      </c>
      <c r="AP60" s="12"/>
    </row>
    <row r="61" spans="1:42" x14ac:dyDescent="0.2">
      <c r="A61" s="52">
        <v>73000</v>
      </c>
      <c r="B61" s="8">
        <v>0.2</v>
      </c>
      <c r="C61" s="8">
        <v>0.20500000000000002</v>
      </c>
      <c r="D61" s="8">
        <v>0.21000000000000002</v>
      </c>
      <c r="E61" s="8">
        <v>0.21499999999999997</v>
      </c>
      <c r="F61" s="8">
        <v>0.21499999999999997</v>
      </c>
      <c r="G61" s="8">
        <v>0.21999999999999997</v>
      </c>
      <c r="H61" s="8">
        <v>0.21999999999999997</v>
      </c>
      <c r="I61" s="8">
        <v>0.22499999999999998</v>
      </c>
      <c r="J61" s="8">
        <v>0.22999999999999998</v>
      </c>
      <c r="K61" s="8">
        <v>0.22999999999999998</v>
      </c>
      <c r="L61" s="8">
        <v>0.22999999999999998</v>
      </c>
      <c r="M61" s="8">
        <v>0.23499999999999999</v>
      </c>
      <c r="N61" s="4"/>
      <c r="O61" s="52">
        <v>73000</v>
      </c>
      <c r="P61" s="7">
        <v>392112.50558733958</v>
      </c>
      <c r="Q61" s="7">
        <v>374216.6637100713</v>
      </c>
      <c r="R61" s="7">
        <v>357599.28117254237</v>
      </c>
      <c r="S61" s="7">
        <v>342166.12252791738</v>
      </c>
      <c r="T61" s="7">
        <v>320378.42519134359</v>
      </c>
      <c r="U61" s="7">
        <v>307516.98095421138</v>
      </c>
      <c r="V61" s="7">
        <v>288984.72815180628</v>
      </c>
      <c r="W61" s="7">
        <v>278235.21223223425</v>
      </c>
      <c r="X61" s="7">
        <v>268220.80144145543</v>
      </c>
      <c r="Y61" s="7">
        <v>253378.7189835138</v>
      </c>
      <c r="Z61" s="7">
        <v>239758.69528846163</v>
      </c>
      <c r="AA61" s="7">
        <v>232181.80884719884</v>
      </c>
      <c r="AB61" s="4"/>
      <c r="AC61" s="52">
        <v>72000</v>
      </c>
      <c r="AD61" s="12">
        <f t="shared" si="2"/>
        <v>5.3714041861279398</v>
      </c>
      <c r="AE61" s="12">
        <f t="shared" si="3"/>
        <v>5.1262556672612503</v>
      </c>
      <c r="AF61" s="12">
        <f t="shared" si="4"/>
        <v>4.8986202900348266</v>
      </c>
      <c r="AG61" s="12">
        <f t="shared" si="5"/>
        <v>4.6872071579166761</v>
      </c>
      <c r="AH61" s="12">
        <f t="shared" si="6"/>
        <v>4.3887455505663509</v>
      </c>
      <c r="AI61" s="12">
        <f t="shared" si="7"/>
        <v>4.2125613829344024</v>
      </c>
      <c r="AJ61" s="12">
        <f t="shared" si="8"/>
        <v>3.9586949061891272</v>
      </c>
      <c r="AK61" s="12">
        <f t="shared" si="9"/>
        <v>3.8114412634552637</v>
      </c>
      <c r="AL61" s="12">
        <f t="shared" si="10"/>
        <v>3.6742575539925402</v>
      </c>
      <c r="AM61" s="12">
        <f t="shared" si="11"/>
        <v>3.4709413559385451</v>
      </c>
      <c r="AN61" s="12">
        <f t="shared" si="12"/>
        <v>3.2843656888830361</v>
      </c>
      <c r="AO61" s="12">
        <f t="shared" si="13"/>
        <v>3.180572723934231</v>
      </c>
      <c r="AP61" s="12"/>
    </row>
    <row r="62" spans="1:42" x14ac:dyDescent="0.2">
      <c r="A62" s="52">
        <v>74000</v>
      </c>
      <c r="B62" s="8">
        <v>0.20500000000000002</v>
      </c>
      <c r="C62" s="8">
        <v>0.20500000000000002</v>
      </c>
      <c r="D62" s="8">
        <v>0.21000000000000002</v>
      </c>
      <c r="E62" s="8">
        <v>0.21499999999999997</v>
      </c>
      <c r="F62" s="8">
        <v>0.21499999999999997</v>
      </c>
      <c r="G62" s="8">
        <v>0.21999999999999997</v>
      </c>
      <c r="H62" s="8">
        <v>0.22499999999999998</v>
      </c>
      <c r="I62" s="8">
        <v>0.22499999999999998</v>
      </c>
      <c r="J62" s="8">
        <v>0.22999999999999998</v>
      </c>
      <c r="K62" s="8">
        <v>0.22999999999999998</v>
      </c>
      <c r="L62" s="8">
        <v>0.23499999999999999</v>
      </c>
      <c r="M62" s="8">
        <v>0.23499999999999999</v>
      </c>
      <c r="N62" s="4"/>
      <c r="O62" s="52">
        <v>74000</v>
      </c>
      <c r="P62" s="7">
        <v>407421.00751780416</v>
      </c>
      <c r="Q62" s="7">
        <v>379342.9193773325</v>
      </c>
      <c r="R62" s="7">
        <v>362497.90146257717</v>
      </c>
      <c r="S62" s="7">
        <v>346853.32968583406</v>
      </c>
      <c r="T62" s="7">
        <v>324767.17074190994</v>
      </c>
      <c r="U62" s="7">
        <v>311729.54233714577</v>
      </c>
      <c r="V62" s="7">
        <v>299601.22812749533</v>
      </c>
      <c r="W62" s="7">
        <v>282046.6534956895</v>
      </c>
      <c r="X62" s="7">
        <v>271895.05899544794</v>
      </c>
      <c r="Y62" s="7">
        <v>256849.66033945233</v>
      </c>
      <c r="Z62" s="7">
        <v>248326.60578119999</v>
      </c>
      <c r="AA62" s="7">
        <v>235362.3815711331</v>
      </c>
      <c r="AB62" s="4"/>
      <c r="AC62" s="52">
        <v>73000</v>
      </c>
      <c r="AD62" s="12">
        <f t="shared" si="2"/>
        <v>5.5056892907811372</v>
      </c>
      <c r="AE62" s="12">
        <f t="shared" si="3"/>
        <v>5.1262556672612503</v>
      </c>
      <c r="AF62" s="12">
        <f t="shared" si="4"/>
        <v>4.8986202900348266</v>
      </c>
      <c r="AG62" s="12">
        <f t="shared" si="5"/>
        <v>4.6872071579166761</v>
      </c>
      <c r="AH62" s="12">
        <f t="shared" si="6"/>
        <v>4.3887455505663509</v>
      </c>
      <c r="AI62" s="12">
        <f t="shared" si="7"/>
        <v>4.2125613829344024</v>
      </c>
      <c r="AJ62" s="12">
        <f t="shared" si="8"/>
        <v>4.0486652449661529</v>
      </c>
      <c r="AK62" s="12">
        <f t="shared" si="9"/>
        <v>3.8114412634552637</v>
      </c>
      <c r="AL62" s="12">
        <f t="shared" si="10"/>
        <v>3.6742575539925397</v>
      </c>
      <c r="AM62" s="12">
        <f t="shared" si="11"/>
        <v>3.4709413559385451</v>
      </c>
      <c r="AN62" s="12">
        <f t="shared" si="12"/>
        <v>3.3557649429891891</v>
      </c>
      <c r="AO62" s="12">
        <f t="shared" si="13"/>
        <v>3.180572723934231</v>
      </c>
      <c r="AP62" s="12"/>
    </row>
    <row r="63" spans="1:42" x14ac:dyDescent="0.2">
      <c r="A63" s="52">
        <v>75000</v>
      </c>
      <c r="B63" s="8">
        <v>0.20500000000000002</v>
      </c>
      <c r="C63" s="8">
        <v>0.20500000000000002</v>
      </c>
      <c r="D63" s="8">
        <v>0.21000000000000002</v>
      </c>
      <c r="E63" s="8">
        <v>0.21499999999999997</v>
      </c>
      <c r="F63" s="8">
        <v>0.21999999999999997</v>
      </c>
      <c r="G63" s="8">
        <v>0.21999999999999997</v>
      </c>
      <c r="H63" s="8">
        <v>0.22499999999999998</v>
      </c>
      <c r="I63" s="8">
        <v>0.22499999999999998</v>
      </c>
      <c r="J63" s="8">
        <v>0.22999999999999998</v>
      </c>
      <c r="K63" s="8">
        <v>0.22999999999999998</v>
      </c>
      <c r="L63" s="8">
        <v>0.23499999999999999</v>
      </c>
      <c r="M63" s="8">
        <v>0.23499999999999999</v>
      </c>
      <c r="N63" s="4"/>
      <c r="O63" s="52">
        <v>75000</v>
      </c>
      <c r="P63" s="7">
        <v>412926.69680858537</v>
      </c>
      <c r="Q63" s="7">
        <v>384469.17504459381</v>
      </c>
      <c r="R63" s="7">
        <v>367396.52175261197</v>
      </c>
      <c r="S63" s="7">
        <v>351540.53684375074</v>
      </c>
      <c r="T63" s="7">
        <v>336810.70504346408</v>
      </c>
      <c r="U63" s="7">
        <v>315942.10372008017</v>
      </c>
      <c r="V63" s="7">
        <v>303649.89337246149</v>
      </c>
      <c r="W63" s="7">
        <v>285858.09475914476</v>
      </c>
      <c r="X63" s="7">
        <v>275569.3165494405</v>
      </c>
      <c r="Y63" s="7">
        <v>260320.60169539088</v>
      </c>
      <c r="Z63" s="7">
        <v>251682.37072418918</v>
      </c>
      <c r="AA63" s="7">
        <v>238542.95429506732</v>
      </c>
      <c r="AB63" s="4"/>
      <c r="AC63" s="52">
        <v>74000</v>
      </c>
      <c r="AD63" s="12">
        <f t="shared" si="2"/>
        <v>5.5056892907811381</v>
      </c>
      <c r="AE63" s="12">
        <f t="shared" si="3"/>
        <v>5.1262556672612511</v>
      </c>
      <c r="AF63" s="12">
        <f t="shared" si="4"/>
        <v>4.8986202900348266</v>
      </c>
      <c r="AG63" s="12">
        <f t="shared" si="5"/>
        <v>4.687207157916677</v>
      </c>
      <c r="AH63" s="12">
        <f t="shared" si="6"/>
        <v>4.4908094005795212</v>
      </c>
      <c r="AI63" s="12">
        <f t="shared" si="7"/>
        <v>4.2125613829344024</v>
      </c>
      <c r="AJ63" s="12">
        <f t="shared" si="8"/>
        <v>4.0486652449661529</v>
      </c>
      <c r="AK63" s="12">
        <f t="shared" si="9"/>
        <v>3.8114412634552637</v>
      </c>
      <c r="AL63" s="12">
        <f t="shared" si="10"/>
        <v>3.6742575539925402</v>
      </c>
      <c r="AM63" s="12">
        <f t="shared" si="11"/>
        <v>3.4709413559385451</v>
      </c>
      <c r="AN63" s="12">
        <f t="shared" si="12"/>
        <v>3.3557649429891891</v>
      </c>
      <c r="AO63" s="12">
        <f t="shared" si="13"/>
        <v>3.180572723934231</v>
      </c>
      <c r="AP63" s="12"/>
    </row>
    <row r="64" spans="1:42" x14ac:dyDescent="0.2">
      <c r="A64" s="52">
        <v>76000</v>
      </c>
      <c r="B64" s="8">
        <v>0.20500000000000002</v>
      </c>
      <c r="C64" s="8">
        <v>0.21000000000000002</v>
      </c>
      <c r="D64" s="8">
        <v>0.21000000000000002</v>
      </c>
      <c r="E64" s="8">
        <v>0.21499999999999997</v>
      </c>
      <c r="F64" s="8">
        <v>0.21999999999999997</v>
      </c>
      <c r="G64" s="8">
        <v>0.21999999999999997</v>
      </c>
      <c r="H64" s="8">
        <v>0.22499999999999998</v>
      </c>
      <c r="I64" s="8">
        <v>0.22499999999999998</v>
      </c>
      <c r="J64" s="8">
        <v>0.22999999999999998</v>
      </c>
      <c r="K64" s="8">
        <v>0.22999999999999998</v>
      </c>
      <c r="L64" s="8">
        <v>0.23499999999999999</v>
      </c>
      <c r="M64" s="8">
        <v>0.23499999999999999</v>
      </c>
      <c r="N64" s="4"/>
      <c r="O64" s="52">
        <v>76000</v>
      </c>
      <c r="P64" s="7">
        <v>418432.38609936647</v>
      </c>
      <c r="Q64" s="7">
        <v>399097.75829019299</v>
      </c>
      <c r="R64" s="7">
        <v>372295.14204264682</v>
      </c>
      <c r="S64" s="7">
        <v>356227.74400166742</v>
      </c>
      <c r="T64" s="7">
        <v>341301.51444404357</v>
      </c>
      <c r="U64" s="7">
        <v>320154.66510301456</v>
      </c>
      <c r="V64" s="7">
        <v>307698.55861742765</v>
      </c>
      <c r="W64" s="7">
        <v>289669.53602260002</v>
      </c>
      <c r="X64" s="7">
        <v>279243.574103433</v>
      </c>
      <c r="Y64" s="7">
        <v>263791.54305132944</v>
      </c>
      <c r="Z64" s="7">
        <v>255038.13566717834</v>
      </c>
      <c r="AA64" s="7">
        <v>241723.52701900154</v>
      </c>
      <c r="AB64" s="4"/>
      <c r="AC64" s="52">
        <v>75000</v>
      </c>
      <c r="AD64" s="12">
        <f t="shared" si="2"/>
        <v>5.5056892907811381</v>
      </c>
      <c r="AE64" s="12">
        <f t="shared" si="3"/>
        <v>5.2512862932920132</v>
      </c>
      <c r="AF64" s="12">
        <f t="shared" si="4"/>
        <v>4.8986202900348266</v>
      </c>
      <c r="AG64" s="12">
        <f t="shared" si="5"/>
        <v>4.687207157916677</v>
      </c>
      <c r="AH64" s="12">
        <f t="shared" si="6"/>
        <v>4.4908094005795203</v>
      </c>
      <c r="AI64" s="12">
        <f t="shared" si="7"/>
        <v>4.2125613829344024</v>
      </c>
      <c r="AJ64" s="12">
        <f t="shared" si="8"/>
        <v>4.0486652449661538</v>
      </c>
      <c r="AK64" s="12">
        <f t="shared" si="9"/>
        <v>3.8114412634552632</v>
      </c>
      <c r="AL64" s="12">
        <f t="shared" si="10"/>
        <v>3.6742575539925393</v>
      </c>
      <c r="AM64" s="12">
        <f t="shared" si="11"/>
        <v>3.4709413559385451</v>
      </c>
      <c r="AN64" s="12">
        <f t="shared" si="12"/>
        <v>3.3557649429891887</v>
      </c>
      <c r="AO64" s="12">
        <f t="shared" si="13"/>
        <v>3.180572723934231</v>
      </c>
      <c r="AP64" s="12"/>
    </row>
    <row r="65" spans="1:42" x14ac:dyDescent="0.2">
      <c r="A65" s="52">
        <v>77000</v>
      </c>
      <c r="B65" s="8">
        <v>0.20500000000000002</v>
      </c>
      <c r="C65" s="8">
        <v>0.21000000000000002</v>
      </c>
      <c r="D65" s="8">
        <v>0.21000000000000002</v>
      </c>
      <c r="E65" s="8">
        <v>0.21499999999999997</v>
      </c>
      <c r="F65" s="8">
        <v>0.21999999999999997</v>
      </c>
      <c r="G65" s="8">
        <v>0.21999999999999997</v>
      </c>
      <c r="H65" s="8">
        <v>0.22499999999999998</v>
      </c>
      <c r="I65" s="8">
        <v>0.22999999999999998</v>
      </c>
      <c r="J65" s="8">
        <v>0.22999999999999998</v>
      </c>
      <c r="K65" s="8">
        <v>0.23499999999999999</v>
      </c>
      <c r="L65" s="8">
        <v>0.23499999999999999</v>
      </c>
      <c r="M65" s="8">
        <v>0.23499999999999999</v>
      </c>
      <c r="N65" s="4"/>
      <c r="O65" s="52">
        <v>77000</v>
      </c>
      <c r="P65" s="7">
        <v>423938.07539014757</v>
      </c>
      <c r="Q65" s="7">
        <v>404349.044583485</v>
      </c>
      <c r="R65" s="7">
        <v>377193.76233268162</v>
      </c>
      <c r="S65" s="7">
        <v>360914.95115958404</v>
      </c>
      <c r="T65" s="7">
        <v>345792.32384462305</v>
      </c>
      <c r="U65" s="7">
        <v>324367.22648594895</v>
      </c>
      <c r="V65" s="7">
        <v>311747.22386239382</v>
      </c>
      <c r="W65" s="7">
        <v>300002.77678130096</v>
      </c>
      <c r="X65" s="7">
        <v>282917.83165742556</v>
      </c>
      <c r="Y65" s="7">
        <v>273072.53841612162</v>
      </c>
      <c r="Z65" s="7">
        <v>258393.90061016756</v>
      </c>
      <c r="AA65" s="7">
        <v>244904.0997429358</v>
      </c>
      <c r="AB65" s="4"/>
      <c r="AC65" s="52">
        <v>76000</v>
      </c>
      <c r="AD65" s="12">
        <f t="shared" si="2"/>
        <v>5.5056892907811372</v>
      </c>
      <c r="AE65" s="12">
        <f t="shared" si="3"/>
        <v>5.2512862932920132</v>
      </c>
      <c r="AF65" s="12">
        <f t="shared" si="4"/>
        <v>4.8986202900348266</v>
      </c>
      <c r="AG65" s="12">
        <f t="shared" si="5"/>
        <v>4.6872071579166761</v>
      </c>
      <c r="AH65" s="12">
        <f t="shared" si="6"/>
        <v>4.4908094005795203</v>
      </c>
      <c r="AI65" s="12">
        <f t="shared" si="7"/>
        <v>4.2125613829344024</v>
      </c>
      <c r="AJ65" s="12">
        <f t="shared" si="8"/>
        <v>4.0486652449661538</v>
      </c>
      <c r="AK65" s="12">
        <f t="shared" si="9"/>
        <v>3.8961399581987135</v>
      </c>
      <c r="AL65" s="12">
        <f t="shared" si="10"/>
        <v>3.6742575539925397</v>
      </c>
      <c r="AM65" s="12">
        <f t="shared" si="11"/>
        <v>3.5463966028067744</v>
      </c>
      <c r="AN65" s="12">
        <f t="shared" si="12"/>
        <v>3.3557649429891891</v>
      </c>
      <c r="AO65" s="12">
        <f t="shared" si="13"/>
        <v>3.180572723934231</v>
      </c>
      <c r="AP65" s="12"/>
    </row>
    <row r="66" spans="1:42" x14ac:dyDescent="0.2">
      <c r="A66" s="52">
        <v>78000</v>
      </c>
      <c r="B66" s="8">
        <v>0.20500000000000002</v>
      </c>
      <c r="C66" s="8">
        <v>0.21000000000000002</v>
      </c>
      <c r="D66" s="8">
        <v>0.21499999999999997</v>
      </c>
      <c r="E66" s="8">
        <v>0.21499999999999997</v>
      </c>
      <c r="F66" s="8">
        <v>0.21999999999999997</v>
      </c>
      <c r="G66" s="8">
        <v>0.22499999999999998</v>
      </c>
      <c r="H66" s="8">
        <v>0.22499999999999998</v>
      </c>
      <c r="I66" s="8">
        <v>0.22999999999999998</v>
      </c>
      <c r="J66" s="8">
        <v>0.22999999999999998</v>
      </c>
      <c r="K66" s="8">
        <v>0.23499999999999999</v>
      </c>
      <c r="L66" s="8">
        <v>0.23499999999999999</v>
      </c>
      <c r="M66" s="8">
        <v>0.24</v>
      </c>
      <c r="N66" s="4"/>
      <c r="O66" s="52">
        <v>78000</v>
      </c>
      <c r="P66" s="7">
        <v>429443.76468092878</v>
      </c>
      <c r="Q66" s="7">
        <v>409600.33087677701</v>
      </c>
      <c r="R66" s="7">
        <v>391189.8203042096</v>
      </c>
      <c r="S66" s="7">
        <v>365602.15831750073</v>
      </c>
      <c r="T66" s="7">
        <v>350283.13324520265</v>
      </c>
      <c r="U66" s="7">
        <v>336047.51032044896</v>
      </c>
      <c r="V66" s="7">
        <v>315795.88910735992</v>
      </c>
      <c r="W66" s="7">
        <v>303898.91673949966</v>
      </c>
      <c r="X66" s="7">
        <v>286592.08921141812</v>
      </c>
      <c r="Y66" s="7">
        <v>276618.93501892837</v>
      </c>
      <c r="Z66" s="7">
        <v>261749.66555315675</v>
      </c>
      <c r="AA66" s="7">
        <v>253363.06975339918</v>
      </c>
      <c r="AB66" s="4"/>
      <c r="AC66" s="52">
        <v>77000</v>
      </c>
      <c r="AD66" s="12">
        <f t="shared" si="2"/>
        <v>5.5056892907811381</v>
      </c>
      <c r="AE66" s="12">
        <f t="shared" si="3"/>
        <v>5.2512862932920132</v>
      </c>
      <c r="AF66" s="12">
        <f t="shared" si="4"/>
        <v>5.0152541064642255</v>
      </c>
      <c r="AG66" s="12">
        <f t="shared" si="5"/>
        <v>4.6872071579166761</v>
      </c>
      <c r="AH66" s="12">
        <f t="shared" si="6"/>
        <v>4.4908094005795212</v>
      </c>
      <c r="AI66" s="12">
        <f t="shared" si="7"/>
        <v>4.3083014143647302</v>
      </c>
      <c r="AJ66" s="12">
        <f t="shared" si="8"/>
        <v>4.0486652449661529</v>
      </c>
      <c r="AK66" s="12">
        <f t="shared" si="9"/>
        <v>3.8961399581987135</v>
      </c>
      <c r="AL66" s="12">
        <f t="shared" si="10"/>
        <v>3.6742575539925402</v>
      </c>
      <c r="AM66" s="12">
        <f t="shared" si="11"/>
        <v>3.5463966028067739</v>
      </c>
      <c r="AN66" s="12">
        <f t="shared" si="12"/>
        <v>3.3557649429891891</v>
      </c>
      <c r="AO66" s="12">
        <f t="shared" si="13"/>
        <v>3.2482444840179383</v>
      </c>
      <c r="AP66" s="12"/>
    </row>
    <row r="67" spans="1:42" x14ac:dyDescent="0.2">
      <c r="A67" s="52">
        <v>79000</v>
      </c>
      <c r="B67" s="8">
        <v>0.20500000000000002</v>
      </c>
      <c r="C67" s="8">
        <v>0.21000000000000002</v>
      </c>
      <c r="D67" s="8">
        <v>0.21499999999999997</v>
      </c>
      <c r="E67" s="8">
        <v>0.21499999999999997</v>
      </c>
      <c r="F67" s="8">
        <v>0.21999999999999997</v>
      </c>
      <c r="G67" s="8">
        <v>0.22499999999999998</v>
      </c>
      <c r="H67" s="8">
        <v>0.22499999999999998</v>
      </c>
      <c r="I67" s="8">
        <v>0.22999999999999998</v>
      </c>
      <c r="J67" s="8">
        <v>0.22999999999999998</v>
      </c>
      <c r="K67" s="8">
        <v>0.23499999999999999</v>
      </c>
      <c r="L67" s="8">
        <v>0.23499999999999999</v>
      </c>
      <c r="M67" s="8">
        <v>0.24</v>
      </c>
      <c r="N67" s="4"/>
      <c r="O67" s="52">
        <v>79000</v>
      </c>
      <c r="P67" s="7">
        <v>434949.45397170988</v>
      </c>
      <c r="Q67" s="7">
        <v>414851.61717006896</v>
      </c>
      <c r="R67" s="7">
        <v>396205.07441067375</v>
      </c>
      <c r="S67" s="7">
        <v>370289.36547541741</v>
      </c>
      <c r="T67" s="7">
        <v>354773.94264578214</v>
      </c>
      <c r="U67" s="7">
        <v>340355.81173481367</v>
      </c>
      <c r="V67" s="7">
        <v>319844.55435232609</v>
      </c>
      <c r="W67" s="7">
        <v>307795.05669769837</v>
      </c>
      <c r="X67" s="7">
        <v>290266.34676541062</v>
      </c>
      <c r="Y67" s="7">
        <v>280165.33162173512</v>
      </c>
      <c r="Z67" s="7">
        <v>265105.43049614591</v>
      </c>
      <c r="AA67" s="7">
        <v>256611.3142374171</v>
      </c>
      <c r="AB67" s="4"/>
      <c r="AC67" s="52">
        <v>78000</v>
      </c>
      <c r="AD67" s="12">
        <f t="shared" si="2"/>
        <v>5.5056892907811381</v>
      </c>
      <c r="AE67" s="12">
        <f t="shared" si="3"/>
        <v>5.2512862932920124</v>
      </c>
      <c r="AF67" s="12">
        <f t="shared" si="4"/>
        <v>5.0152541064642246</v>
      </c>
      <c r="AG67" s="12">
        <f t="shared" si="5"/>
        <v>4.6872071579166761</v>
      </c>
      <c r="AH67" s="12">
        <f t="shared" si="6"/>
        <v>4.4908094005795212</v>
      </c>
      <c r="AI67" s="12">
        <f t="shared" si="7"/>
        <v>4.3083014143647302</v>
      </c>
      <c r="AJ67" s="12">
        <f t="shared" si="8"/>
        <v>4.0486652449661529</v>
      </c>
      <c r="AK67" s="12">
        <f t="shared" si="9"/>
        <v>3.8961399581987135</v>
      </c>
      <c r="AL67" s="12">
        <f t="shared" si="10"/>
        <v>3.6742575539925393</v>
      </c>
      <c r="AM67" s="12">
        <f t="shared" si="11"/>
        <v>3.5463966028067739</v>
      </c>
      <c r="AN67" s="12">
        <f t="shared" si="12"/>
        <v>3.3557649429891887</v>
      </c>
      <c r="AO67" s="12">
        <f t="shared" si="13"/>
        <v>3.2482444840179379</v>
      </c>
      <c r="AP67" s="12"/>
    </row>
    <row r="68" spans="1:42" x14ac:dyDescent="0.2">
      <c r="A68" s="52">
        <v>80000</v>
      </c>
      <c r="B68" s="8">
        <v>0.20500000000000002</v>
      </c>
      <c r="C68" s="8">
        <v>0.21000000000000002</v>
      </c>
      <c r="D68" s="8">
        <v>0.21499999999999997</v>
      </c>
      <c r="E68" s="8">
        <v>0.21999999999999997</v>
      </c>
      <c r="F68" s="8">
        <v>0.21999999999999997</v>
      </c>
      <c r="G68" s="8">
        <v>0.22499999999999998</v>
      </c>
      <c r="H68" s="8">
        <v>0.22499999999999998</v>
      </c>
      <c r="I68" s="8">
        <v>0.22999999999999998</v>
      </c>
      <c r="J68" s="8">
        <v>0.22999999999999998</v>
      </c>
      <c r="K68" s="8">
        <v>0.23499999999999999</v>
      </c>
      <c r="L68" s="8">
        <v>0.23499999999999999</v>
      </c>
      <c r="M68" s="8">
        <v>0.24</v>
      </c>
      <c r="N68" s="4"/>
      <c r="O68" s="52">
        <v>80000</v>
      </c>
      <c r="P68" s="7">
        <v>440455.14326249104</v>
      </c>
      <c r="Q68" s="7">
        <v>420102.90346336097</v>
      </c>
      <c r="R68" s="7">
        <v>401220.32851713803</v>
      </c>
      <c r="S68" s="7">
        <v>383696.95804341161</v>
      </c>
      <c r="T68" s="7">
        <v>359264.75204636162</v>
      </c>
      <c r="U68" s="7">
        <v>344664.11314917845</v>
      </c>
      <c r="V68" s="7">
        <v>323893.21959729225</v>
      </c>
      <c r="W68" s="7">
        <v>311691.19665589707</v>
      </c>
      <c r="X68" s="7">
        <v>293940.60431940318</v>
      </c>
      <c r="Y68" s="7">
        <v>283711.72822454193</v>
      </c>
      <c r="Z68" s="7">
        <v>268461.19543913513</v>
      </c>
      <c r="AA68" s="7">
        <v>259859.55872143505</v>
      </c>
      <c r="AB68" s="4"/>
      <c r="AC68" s="52">
        <v>79000</v>
      </c>
      <c r="AD68" s="12">
        <f t="shared" si="2"/>
        <v>5.5056892907811381</v>
      </c>
      <c r="AE68" s="12">
        <f t="shared" si="3"/>
        <v>5.2512862932920124</v>
      </c>
      <c r="AF68" s="12">
        <f t="shared" si="4"/>
        <v>5.0152541064642255</v>
      </c>
      <c r="AG68" s="12">
        <f t="shared" si="5"/>
        <v>4.7962119755426453</v>
      </c>
      <c r="AH68" s="12">
        <f t="shared" si="6"/>
        <v>4.4908094005795203</v>
      </c>
      <c r="AI68" s="12">
        <f t="shared" si="7"/>
        <v>4.3083014143647302</v>
      </c>
      <c r="AJ68" s="12">
        <f t="shared" si="8"/>
        <v>4.0486652449661529</v>
      </c>
      <c r="AK68" s="12">
        <f t="shared" si="9"/>
        <v>3.8961399581987135</v>
      </c>
      <c r="AL68" s="12">
        <f t="shared" si="10"/>
        <v>3.6742575539925397</v>
      </c>
      <c r="AM68" s="12">
        <f t="shared" si="11"/>
        <v>3.5463966028067744</v>
      </c>
      <c r="AN68" s="12">
        <f t="shared" si="12"/>
        <v>3.3557649429891891</v>
      </c>
      <c r="AO68" s="12">
        <f t="shared" si="13"/>
        <v>3.2482444840179383</v>
      </c>
      <c r="AP68" s="12"/>
    </row>
    <row r="69" spans="1:42" x14ac:dyDescent="0.2">
      <c r="A69" s="52">
        <v>81000</v>
      </c>
      <c r="B69" s="22">
        <v>0.20500000000000002</v>
      </c>
      <c r="C69" s="22">
        <v>0.21000000000000002</v>
      </c>
      <c r="D69" s="22">
        <v>0.21499999999999997</v>
      </c>
      <c r="E69" s="22">
        <v>0.21999999999999997</v>
      </c>
      <c r="F69" s="22">
        <v>0.21999999999999997</v>
      </c>
      <c r="G69" s="22">
        <v>0.22499999999999998</v>
      </c>
      <c r="H69" s="22">
        <v>0.22999999999999998</v>
      </c>
      <c r="I69" s="22">
        <v>0.22999999999999998</v>
      </c>
      <c r="J69" s="22">
        <v>0.23499999999999999</v>
      </c>
      <c r="K69" s="22">
        <v>0.23499999999999999</v>
      </c>
      <c r="L69" s="22">
        <v>0.24</v>
      </c>
      <c r="M69" s="22">
        <v>0.24</v>
      </c>
      <c r="N69" s="4"/>
      <c r="O69" s="52">
        <v>81000</v>
      </c>
      <c r="P69" s="82">
        <v>445960.83255327214</v>
      </c>
      <c r="Q69" s="82">
        <v>425354.18975665298</v>
      </c>
      <c r="R69" s="82">
        <v>406235.58262360224</v>
      </c>
      <c r="S69" s="82">
        <v>388493.17001895426</v>
      </c>
      <c r="T69" s="82">
        <v>363755.56144694122</v>
      </c>
      <c r="U69" s="82">
        <v>348972.41456354316</v>
      </c>
      <c r="V69" s="82">
        <v>335229.48228319746</v>
      </c>
      <c r="W69" s="82">
        <v>315587.33661409578</v>
      </c>
      <c r="X69" s="82">
        <v>304084.75017499126</v>
      </c>
      <c r="Y69" s="82">
        <v>287258.12482734869</v>
      </c>
      <c r="Z69" s="82">
        <v>277600.29996472271</v>
      </c>
      <c r="AA69" s="82">
        <v>263107.80320545298</v>
      </c>
      <c r="AB69" s="4"/>
      <c r="AC69" s="52">
        <v>80000</v>
      </c>
      <c r="AD69" s="12">
        <f t="shared" si="2"/>
        <v>5.5056892907811372</v>
      </c>
      <c r="AE69" s="12">
        <f t="shared" si="3"/>
        <v>5.2512862932920124</v>
      </c>
      <c r="AF69" s="12">
        <f t="shared" si="4"/>
        <v>5.0152541064642255</v>
      </c>
      <c r="AG69" s="12">
        <f t="shared" si="5"/>
        <v>4.7962119755426453</v>
      </c>
      <c r="AH69" s="12">
        <f t="shared" si="6"/>
        <v>4.4908094005795212</v>
      </c>
      <c r="AI69" s="12">
        <f t="shared" si="7"/>
        <v>4.3083014143647302</v>
      </c>
      <c r="AJ69" s="12">
        <f t="shared" si="8"/>
        <v>4.1386355837431781</v>
      </c>
      <c r="AK69" s="12">
        <f t="shared" si="9"/>
        <v>3.8961399581987135</v>
      </c>
      <c r="AL69" s="12">
        <f t="shared" si="10"/>
        <v>3.7541327182097688</v>
      </c>
      <c r="AM69" s="12">
        <f t="shared" si="11"/>
        <v>3.5463966028067739</v>
      </c>
      <c r="AN69" s="12">
        <f t="shared" si="12"/>
        <v>3.4271641970953421</v>
      </c>
      <c r="AO69" s="12">
        <f t="shared" si="13"/>
        <v>3.2482444840179379</v>
      </c>
      <c r="AP69" s="12"/>
    </row>
    <row r="70" spans="1:42" x14ac:dyDescent="0.2">
      <c r="A70" s="52">
        <v>82000</v>
      </c>
      <c r="B70" s="22">
        <v>0.20500000000000002</v>
      </c>
      <c r="C70" s="22">
        <v>0.21000000000000002</v>
      </c>
      <c r="D70" s="22">
        <v>0.21499999999999997</v>
      </c>
      <c r="E70" s="22">
        <v>0.21999999999999997</v>
      </c>
      <c r="F70" s="22">
        <v>0.21999999999999997</v>
      </c>
      <c r="G70" s="22">
        <v>0.22499999999999998</v>
      </c>
      <c r="H70" s="22">
        <v>0.22999999999999998</v>
      </c>
      <c r="I70" s="22">
        <v>0.22999999999999998</v>
      </c>
      <c r="J70" s="22">
        <v>0.23499999999999999</v>
      </c>
      <c r="K70" s="22">
        <v>0.23499999999999999</v>
      </c>
      <c r="L70" s="22">
        <v>0.24</v>
      </c>
      <c r="M70" s="22">
        <v>0.24</v>
      </c>
      <c r="N70" s="20"/>
      <c r="O70" s="52">
        <v>82000</v>
      </c>
      <c r="P70" s="83">
        <v>451466.52184405323</v>
      </c>
      <c r="Q70" s="83">
        <v>430605.47604994499</v>
      </c>
      <c r="R70" s="83">
        <v>411250.83673006645</v>
      </c>
      <c r="S70" s="83">
        <v>393289.38199449691</v>
      </c>
      <c r="T70" s="83">
        <v>368246.37084752071</v>
      </c>
      <c r="U70" s="83">
        <v>353280.71597790782</v>
      </c>
      <c r="V70" s="83">
        <v>339368.11786694068</v>
      </c>
      <c r="W70" s="83">
        <v>319483.47657229454</v>
      </c>
      <c r="X70" s="83">
        <v>307838.88289320102</v>
      </c>
      <c r="Y70" s="83">
        <v>290804.5214301555</v>
      </c>
      <c r="Z70" s="83">
        <v>281027.46416181803</v>
      </c>
      <c r="AA70" s="83">
        <v>266356.04768947093</v>
      </c>
      <c r="AB70" s="4"/>
      <c r="AC70" s="52">
        <v>81000</v>
      </c>
      <c r="AD70" s="12">
        <f t="shared" si="2"/>
        <v>5.5056892907811372</v>
      </c>
      <c r="AE70" s="12">
        <f t="shared" si="3"/>
        <v>5.2512862932920124</v>
      </c>
      <c r="AF70" s="12">
        <f t="shared" si="4"/>
        <v>5.0152541064642246</v>
      </c>
      <c r="AG70" s="12">
        <f t="shared" si="5"/>
        <v>4.7962119755426453</v>
      </c>
      <c r="AH70" s="12">
        <f t="shared" si="6"/>
        <v>4.4908094005795212</v>
      </c>
      <c r="AI70" s="12">
        <f t="shared" si="7"/>
        <v>4.3083014143647294</v>
      </c>
      <c r="AJ70" s="12">
        <f t="shared" si="8"/>
        <v>4.138635583743179</v>
      </c>
      <c r="AK70" s="12">
        <f t="shared" si="9"/>
        <v>3.8961399581987139</v>
      </c>
      <c r="AL70" s="12">
        <f t="shared" si="10"/>
        <v>3.7541327182097683</v>
      </c>
      <c r="AM70" s="12">
        <f t="shared" si="11"/>
        <v>3.5463966028067744</v>
      </c>
      <c r="AN70" s="12">
        <f t="shared" si="12"/>
        <v>3.4271641970953417</v>
      </c>
      <c r="AO70" s="12">
        <f t="shared" si="13"/>
        <v>3.2482444840179383</v>
      </c>
      <c r="AP70" s="12"/>
    </row>
    <row r="71" spans="1:42" s="29" customFormat="1" x14ac:dyDescent="0.2">
      <c r="A71" s="52">
        <v>83000</v>
      </c>
      <c r="B71" s="22">
        <v>0.21000000000000002</v>
      </c>
      <c r="C71" s="22">
        <v>0.21000000000000002</v>
      </c>
      <c r="D71" s="22">
        <v>0.21499999999999997</v>
      </c>
      <c r="E71" s="22">
        <v>0.21999999999999997</v>
      </c>
      <c r="F71" s="22">
        <v>0.22499999999999998</v>
      </c>
      <c r="G71" s="22">
        <v>0.22499999999999998</v>
      </c>
      <c r="H71" s="22">
        <v>0.22999999999999998</v>
      </c>
      <c r="I71" s="22">
        <v>0.22999999999999998</v>
      </c>
      <c r="J71" s="22">
        <v>0.23499999999999999</v>
      </c>
      <c r="K71" s="22">
        <v>0.23499999999999999</v>
      </c>
      <c r="L71" s="22">
        <v>0.24</v>
      </c>
      <c r="M71" s="22">
        <v>0.24</v>
      </c>
      <c r="N71" s="4"/>
      <c r="O71" s="52">
        <v>83000</v>
      </c>
      <c r="P71" s="82">
        <v>468117.87482104986</v>
      </c>
      <c r="Q71" s="82">
        <v>435856.762343237</v>
      </c>
      <c r="R71" s="82">
        <v>416266.09083653073</v>
      </c>
      <c r="S71" s="82">
        <v>398085.59397003957</v>
      </c>
      <c r="T71" s="82">
        <v>381208.47979919345</v>
      </c>
      <c r="U71" s="82">
        <v>357589.0173922726</v>
      </c>
      <c r="V71" s="82">
        <v>343506.75345068384</v>
      </c>
      <c r="W71" s="82">
        <v>323379.61653049319</v>
      </c>
      <c r="X71" s="82">
        <v>311593.01561141084</v>
      </c>
      <c r="Y71" s="82">
        <v>294350.91803296225</v>
      </c>
      <c r="Z71" s="82">
        <v>284454.62835891341</v>
      </c>
      <c r="AA71" s="82">
        <v>269604.29217348888</v>
      </c>
      <c r="AB71" s="20"/>
      <c r="AC71" s="52">
        <v>82000</v>
      </c>
      <c r="AD71" s="12">
        <f t="shared" ref="AD71:AD98" si="14">P71/$O71</f>
        <v>5.6399743954343355</v>
      </c>
      <c r="AE71" s="12">
        <f t="shared" ref="AE71:AE98" si="15">Q71/$O71</f>
        <v>5.2512862932920124</v>
      </c>
      <c r="AF71" s="12">
        <f t="shared" ref="AF71:AF98" si="16">R71/$O71</f>
        <v>5.0152541064642255</v>
      </c>
      <c r="AG71" s="12">
        <f t="shared" ref="AG71:AG98" si="17">S71/$O71</f>
        <v>4.7962119755426453</v>
      </c>
      <c r="AH71" s="12">
        <f t="shared" ref="AH71:AH98" si="18">T71/$O71</f>
        <v>4.5928732505926924</v>
      </c>
      <c r="AI71" s="12">
        <f t="shared" ref="AI71:AI98" si="19">U71/$O71</f>
        <v>4.3083014143647302</v>
      </c>
      <c r="AJ71" s="12">
        <f t="shared" ref="AJ71:AJ98" si="20">V71/$O71</f>
        <v>4.138635583743179</v>
      </c>
      <c r="AK71" s="12">
        <f t="shared" ref="AK71:AK98" si="21">W71/$O71</f>
        <v>3.8961399581987131</v>
      </c>
      <c r="AL71" s="12">
        <f t="shared" ref="AL71:AL98" si="22">X71/$O71</f>
        <v>3.7541327182097692</v>
      </c>
      <c r="AM71" s="12">
        <f t="shared" ref="AM71:AM98" si="23">Y71/$O71</f>
        <v>3.5463966028067739</v>
      </c>
      <c r="AN71" s="12">
        <f t="shared" ref="AN71:AN98" si="24">Z71/$O71</f>
        <v>3.4271641970953421</v>
      </c>
      <c r="AO71" s="12">
        <f t="shared" ref="AO71:AO98" si="25">AA71/$O71</f>
        <v>3.2482444840179383</v>
      </c>
      <c r="AP71" s="12"/>
    </row>
    <row r="72" spans="1:42" x14ac:dyDescent="0.2">
      <c r="A72" s="52">
        <v>84000</v>
      </c>
      <c r="B72" s="22">
        <v>0.21000000000000002</v>
      </c>
      <c r="C72" s="22">
        <v>0.21000000000000002</v>
      </c>
      <c r="D72" s="22">
        <v>0.21499999999999997</v>
      </c>
      <c r="E72" s="22">
        <v>0.21999999999999997</v>
      </c>
      <c r="F72" s="22">
        <v>0.22499999999999998</v>
      </c>
      <c r="G72" s="22">
        <v>0.22499999999999998</v>
      </c>
      <c r="H72" s="22">
        <v>0.22999999999999998</v>
      </c>
      <c r="I72" s="22">
        <v>0.22999999999999998</v>
      </c>
      <c r="J72" s="22">
        <v>0.23499999999999999</v>
      </c>
      <c r="K72" s="22">
        <v>0.23499999999999999</v>
      </c>
      <c r="L72" s="22">
        <v>0.24</v>
      </c>
      <c r="M72" s="22">
        <v>0.24</v>
      </c>
      <c r="N72" s="4"/>
      <c r="O72" s="52">
        <v>84000</v>
      </c>
      <c r="P72" s="82">
        <v>473757.84921648423</v>
      </c>
      <c r="Q72" s="82">
        <v>441108.04863652901</v>
      </c>
      <c r="R72" s="82">
        <v>421281.34494299494</v>
      </c>
      <c r="S72" s="82">
        <v>402881.80594558222</v>
      </c>
      <c r="T72" s="82">
        <v>385801.35304978612</v>
      </c>
      <c r="U72" s="82">
        <v>361897.31880663731</v>
      </c>
      <c r="V72" s="82">
        <v>347645.389034427</v>
      </c>
      <c r="W72" s="82">
        <v>327275.75648869196</v>
      </c>
      <c r="X72" s="82">
        <v>315347.1483296206</v>
      </c>
      <c r="Y72" s="82">
        <v>297897.31463576906</v>
      </c>
      <c r="Z72" s="82">
        <v>287881.79255600873</v>
      </c>
      <c r="AA72" s="82">
        <v>272852.53665750677</v>
      </c>
      <c r="AB72" s="4"/>
      <c r="AC72" s="52">
        <v>83000</v>
      </c>
      <c r="AD72" s="12">
        <f t="shared" si="14"/>
        <v>5.6399743954343364</v>
      </c>
      <c r="AE72" s="12">
        <f t="shared" si="15"/>
        <v>5.2512862932920124</v>
      </c>
      <c r="AF72" s="12">
        <f t="shared" si="16"/>
        <v>5.0152541064642255</v>
      </c>
      <c r="AG72" s="12">
        <f t="shared" si="17"/>
        <v>4.7962119755426453</v>
      </c>
      <c r="AH72" s="12">
        <f t="shared" si="18"/>
        <v>4.5928732505926924</v>
      </c>
      <c r="AI72" s="12">
        <f t="shared" si="19"/>
        <v>4.3083014143647302</v>
      </c>
      <c r="AJ72" s="12">
        <f t="shared" si="20"/>
        <v>4.138635583743179</v>
      </c>
      <c r="AK72" s="12">
        <f t="shared" si="21"/>
        <v>3.8961399581987139</v>
      </c>
      <c r="AL72" s="12">
        <f t="shared" si="22"/>
        <v>3.7541327182097692</v>
      </c>
      <c r="AM72" s="12">
        <f t="shared" si="23"/>
        <v>3.5463966028067744</v>
      </c>
      <c r="AN72" s="12">
        <f t="shared" si="24"/>
        <v>3.4271641970953421</v>
      </c>
      <c r="AO72" s="12">
        <f t="shared" si="25"/>
        <v>3.2482444840179379</v>
      </c>
      <c r="AP72" s="12"/>
    </row>
    <row r="73" spans="1:42" x14ac:dyDescent="0.2">
      <c r="A73" s="52">
        <v>85000</v>
      </c>
      <c r="B73" s="22">
        <v>0.21000000000000002</v>
      </c>
      <c r="C73" s="22">
        <v>0.21499999999999997</v>
      </c>
      <c r="D73" s="22">
        <v>0.21499999999999997</v>
      </c>
      <c r="E73" s="22">
        <v>0.21999999999999997</v>
      </c>
      <c r="F73" s="22">
        <v>0.22499999999999998</v>
      </c>
      <c r="G73" s="22">
        <v>0.22499999999999998</v>
      </c>
      <c r="H73" s="22">
        <v>0.22999999999999998</v>
      </c>
      <c r="I73" s="22">
        <v>0.23499999999999999</v>
      </c>
      <c r="J73" s="22">
        <v>0.23499999999999999</v>
      </c>
      <c r="K73" s="22">
        <v>0.24</v>
      </c>
      <c r="L73" s="22">
        <v>0.24</v>
      </c>
      <c r="M73" s="22">
        <v>0.24</v>
      </c>
      <c r="N73" s="4"/>
      <c r="O73" s="52">
        <v>85000</v>
      </c>
      <c r="P73" s="82">
        <v>479397.82361191855</v>
      </c>
      <c r="Q73" s="82">
        <v>456986.93814243568</v>
      </c>
      <c r="R73" s="82">
        <v>426296.59904945915</v>
      </c>
      <c r="S73" s="82">
        <v>407678.01792112488</v>
      </c>
      <c r="T73" s="82">
        <v>390394.2263003788</v>
      </c>
      <c r="U73" s="82">
        <v>366205.62022100203</v>
      </c>
      <c r="V73" s="82">
        <v>351784.02461817022</v>
      </c>
      <c r="W73" s="82">
        <v>338371.28550008393</v>
      </c>
      <c r="X73" s="82">
        <v>319101.28104783036</v>
      </c>
      <c r="Y73" s="82">
        <v>307857.40722237527</v>
      </c>
      <c r="Z73" s="82">
        <v>291308.95675310405</v>
      </c>
      <c r="AA73" s="82">
        <v>276100.78114152473</v>
      </c>
      <c r="AB73" s="4"/>
      <c r="AC73" s="52">
        <v>84000</v>
      </c>
      <c r="AD73" s="12">
        <f t="shared" si="14"/>
        <v>5.6399743954343355</v>
      </c>
      <c r="AE73" s="12">
        <f t="shared" si="15"/>
        <v>5.3763169193227727</v>
      </c>
      <c r="AF73" s="12">
        <f t="shared" si="16"/>
        <v>5.0152541064642255</v>
      </c>
      <c r="AG73" s="12">
        <f t="shared" si="17"/>
        <v>4.7962119755426453</v>
      </c>
      <c r="AH73" s="12">
        <f t="shared" si="18"/>
        <v>4.5928732505926915</v>
      </c>
      <c r="AI73" s="12">
        <f t="shared" si="19"/>
        <v>4.3083014143647294</v>
      </c>
      <c r="AJ73" s="12">
        <f t="shared" si="20"/>
        <v>4.138635583743179</v>
      </c>
      <c r="AK73" s="12">
        <f t="shared" si="21"/>
        <v>3.9808386529421638</v>
      </c>
      <c r="AL73" s="12">
        <f t="shared" si="22"/>
        <v>3.7541327182097688</v>
      </c>
      <c r="AM73" s="12">
        <f t="shared" si="23"/>
        <v>3.6218518496750032</v>
      </c>
      <c r="AN73" s="12">
        <f t="shared" si="24"/>
        <v>3.4271641970953417</v>
      </c>
      <c r="AO73" s="12">
        <f t="shared" si="25"/>
        <v>3.2482444840179379</v>
      </c>
      <c r="AP73" s="12"/>
    </row>
    <row r="74" spans="1:42" x14ac:dyDescent="0.2">
      <c r="A74" s="52">
        <v>86000</v>
      </c>
      <c r="B74" s="22">
        <v>0.21000000000000002</v>
      </c>
      <c r="C74" s="22">
        <v>0.21499999999999997</v>
      </c>
      <c r="D74" s="22">
        <v>0.21499999999999997</v>
      </c>
      <c r="E74" s="22">
        <v>0.21999999999999997</v>
      </c>
      <c r="F74" s="22">
        <v>0.22499999999999998</v>
      </c>
      <c r="G74" s="22">
        <v>0.22499999999999998</v>
      </c>
      <c r="H74" s="22">
        <v>0.22999999999999998</v>
      </c>
      <c r="I74" s="22">
        <v>0.23499999999999999</v>
      </c>
      <c r="J74" s="22">
        <v>0.23499999999999999</v>
      </c>
      <c r="K74" s="22">
        <v>0.24</v>
      </c>
      <c r="L74" s="22">
        <v>0.24</v>
      </c>
      <c r="M74" s="22">
        <v>0.245</v>
      </c>
      <c r="N74" s="4"/>
      <c r="O74" s="52">
        <v>86000</v>
      </c>
      <c r="P74" s="82">
        <v>485037.79800735286</v>
      </c>
      <c r="Q74" s="82">
        <v>462363.25506175851</v>
      </c>
      <c r="R74" s="82">
        <v>431311.85315592337</v>
      </c>
      <c r="S74" s="82">
        <v>412474.22989666747</v>
      </c>
      <c r="T74" s="82">
        <v>394987.09955097153</v>
      </c>
      <c r="U74" s="82">
        <v>370513.92163536674</v>
      </c>
      <c r="V74" s="82">
        <v>355922.66020191333</v>
      </c>
      <c r="W74" s="82">
        <v>342352.12415302609</v>
      </c>
      <c r="X74" s="82">
        <v>322855.41376604012</v>
      </c>
      <c r="Y74" s="82">
        <v>311479.25907205028</v>
      </c>
      <c r="Z74" s="82">
        <v>294736.12095019943</v>
      </c>
      <c r="AA74" s="82">
        <v>285168.79699274147</v>
      </c>
      <c r="AB74" s="4"/>
      <c r="AC74" s="52">
        <v>85000</v>
      </c>
      <c r="AD74" s="12">
        <f t="shared" si="14"/>
        <v>5.6399743954343355</v>
      </c>
      <c r="AE74" s="12">
        <f t="shared" si="15"/>
        <v>5.3763169193227736</v>
      </c>
      <c r="AF74" s="12">
        <f t="shared" si="16"/>
        <v>5.0152541064642255</v>
      </c>
      <c r="AG74" s="12">
        <f t="shared" si="17"/>
        <v>4.7962119755426453</v>
      </c>
      <c r="AH74" s="12">
        <f t="shared" si="18"/>
        <v>4.5928732505926924</v>
      </c>
      <c r="AI74" s="12">
        <f t="shared" si="19"/>
        <v>4.3083014143647294</v>
      </c>
      <c r="AJ74" s="12">
        <f t="shared" si="20"/>
        <v>4.1386355837431781</v>
      </c>
      <c r="AK74" s="12">
        <f t="shared" si="21"/>
        <v>3.9808386529421638</v>
      </c>
      <c r="AL74" s="12">
        <f t="shared" si="22"/>
        <v>3.7541327182097688</v>
      </c>
      <c r="AM74" s="12">
        <f t="shared" si="23"/>
        <v>3.6218518496750032</v>
      </c>
      <c r="AN74" s="12">
        <f t="shared" si="24"/>
        <v>3.4271641970953421</v>
      </c>
      <c r="AO74" s="12">
        <f t="shared" si="25"/>
        <v>3.3159162441016448</v>
      </c>
      <c r="AP74" s="12"/>
    </row>
    <row r="75" spans="1:42" x14ac:dyDescent="0.2">
      <c r="A75" s="52">
        <v>87000</v>
      </c>
      <c r="B75" s="22">
        <v>0.21000000000000002</v>
      </c>
      <c r="C75" s="22">
        <v>0.21499999999999997</v>
      </c>
      <c r="D75" s="22">
        <v>0.21999999999999997</v>
      </c>
      <c r="E75" s="22">
        <v>0.21999999999999997</v>
      </c>
      <c r="F75" s="22">
        <v>0.22499999999999998</v>
      </c>
      <c r="G75" s="22">
        <v>0.22999999999999998</v>
      </c>
      <c r="H75" s="22">
        <v>0.22999999999999998</v>
      </c>
      <c r="I75" s="22">
        <v>0.23499999999999999</v>
      </c>
      <c r="J75" s="22">
        <v>0.23499999999999999</v>
      </c>
      <c r="K75" s="22">
        <v>0.24</v>
      </c>
      <c r="L75" s="22">
        <v>0.24</v>
      </c>
      <c r="M75" s="22">
        <v>0.245</v>
      </c>
      <c r="N75" s="4"/>
      <c r="O75" s="52">
        <v>87000</v>
      </c>
      <c r="P75" s="82">
        <v>490677.77240278723</v>
      </c>
      <c r="Q75" s="82">
        <v>467739.57198108127</v>
      </c>
      <c r="R75" s="82">
        <v>446474.24929174548</v>
      </c>
      <c r="S75" s="82">
        <v>417270.44187221018</v>
      </c>
      <c r="T75" s="82">
        <v>399579.9728015642</v>
      </c>
      <c r="U75" s="82">
        <v>383151.60578417004</v>
      </c>
      <c r="V75" s="82">
        <v>360061.29578565655</v>
      </c>
      <c r="W75" s="82">
        <v>346332.96280596824</v>
      </c>
      <c r="X75" s="82">
        <v>326609.54648424988</v>
      </c>
      <c r="Y75" s="82">
        <v>315101.11092172528</v>
      </c>
      <c r="Z75" s="82">
        <v>298163.28514729475</v>
      </c>
      <c r="AA75" s="82">
        <v>288484.71323684312</v>
      </c>
      <c r="AB75" s="4"/>
      <c r="AC75" s="52">
        <v>86000</v>
      </c>
      <c r="AD75" s="12">
        <f t="shared" si="14"/>
        <v>5.6399743954343364</v>
      </c>
      <c r="AE75" s="12">
        <f t="shared" si="15"/>
        <v>5.3763169193227736</v>
      </c>
      <c r="AF75" s="12">
        <f t="shared" si="16"/>
        <v>5.1318879228936263</v>
      </c>
      <c r="AG75" s="12">
        <f t="shared" si="17"/>
        <v>4.7962119755426462</v>
      </c>
      <c r="AH75" s="12">
        <f t="shared" si="18"/>
        <v>4.5928732505926924</v>
      </c>
      <c r="AI75" s="12">
        <f t="shared" si="19"/>
        <v>4.4040414457950581</v>
      </c>
      <c r="AJ75" s="12">
        <f t="shared" si="20"/>
        <v>4.138635583743179</v>
      </c>
      <c r="AK75" s="12">
        <f t="shared" si="21"/>
        <v>3.9808386529421638</v>
      </c>
      <c r="AL75" s="12">
        <f t="shared" si="22"/>
        <v>3.7541327182097688</v>
      </c>
      <c r="AM75" s="12">
        <f t="shared" si="23"/>
        <v>3.6218518496750032</v>
      </c>
      <c r="AN75" s="12">
        <f t="shared" si="24"/>
        <v>3.4271641970953421</v>
      </c>
      <c r="AO75" s="12">
        <f t="shared" si="25"/>
        <v>3.3159162441016452</v>
      </c>
      <c r="AP75" s="12"/>
    </row>
    <row r="76" spans="1:42" x14ac:dyDescent="0.2">
      <c r="A76" s="52">
        <v>88000</v>
      </c>
      <c r="B76" s="22">
        <v>0.21000000000000002</v>
      </c>
      <c r="C76" s="22">
        <v>0.21499999999999997</v>
      </c>
      <c r="D76" s="22">
        <v>0.21999999999999997</v>
      </c>
      <c r="E76" s="22">
        <v>0.21999999999999997</v>
      </c>
      <c r="F76" s="22">
        <v>0.22499999999999998</v>
      </c>
      <c r="G76" s="22">
        <v>0.22999999999999998</v>
      </c>
      <c r="H76" s="22">
        <v>0.22999999999999998</v>
      </c>
      <c r="I76" s="22">
        <v>0.23499999999999999</v>
      </c>
      <c r="J76" s="22">
        <v>0.23499999999999999</v>
      </c>
      <c r="K76" s="22">
        <v>0.24</v>
      </c>
      <c r="L76" s="22">
        <v>0.24</v>
      </c>
      <c r="M76" s="22">
        <v>0.245</v>
      </c>
      <c r="N76" s="4"/>
      <c r="O76" s="52">
        <v>88000</v>
      </c>
      <c r="P76" s="82">
        <v>496317.74679822155</v>
      </c>
      <c r="Q76" s="82">
        <v>473115.88890040404</v>
      </c>
      <c r="R76" s="82">
        <v>451606.13721463911</v>
      </c>
      <c r="S76" s="82">
        <v>422066.65384775278</v>
      </c>
      <c r="T76" s="82">
        <v>404172.84605215688</v>
      </c>
      <c r="U76" s="82">
        <v>387555.64722996508</v>
      </c>
      <c r="V76" s="82">
        <v>364199.93136939977</v>
      </c>
      <c r="W76" s="82">
        <v>350313.8014589104</v>
      </c>
      <c r="X76" s="82">
        <v>330363.67920245964</v>
      </c>
      <c r="Y76" s="82">
        <v>318722.96277140029</v>
      </c>
      <c r="Z76" s="82">
        <v>301590.44934439007</v>
      </c>
      <c r="AA76" s="82">
        <v>291800.62948094477</v>
      </c>
      <c r="AB76" s="4"/>
      <c r="AC76" s="52">
        <v>87000</v>
      </c>
      <c r="AD76" s="12">
        <f t="shared" si="14"/>
        <v>5.6399743954343355</v>
      </c>
      <c r="AE76" s="12">
        <f t="shared" si="15"/>
        <v>5.3763169193227736</v>
      </c>
      <c r="AF76" s="12">
        <f t="shared" si="16"/>
        <v>5.1318879228936263</v>
      </c>
      <c r="AG76" s="12">
        <f t="shared" si="17"/>
        <v>4.7962119755426453</v>
      </c>
      <c r="AH76" s="12">
        <f t="shared" si="18"/>
        <v>4.5928732505926915</v>
      </c>
      <c r="AI76" s="12">
        <f t="shared" si="19"/>
        <v>4.4040414457950581</v>
      </c>
      <c r="AJ76" s="12">
        <f t="shared" si="20"/>
        <v>4.138635583743179</v>
      </c>
      <c r="AK76" s="12">
        <f t="shared" si="21"/>
        <v>3.9808386529421638</v>
      </c>
      <c r="AL76" s="12">
        <f t="shared" si="22"/>
        <v>3.7541327182097688</v>
      </c>
      <c r="AM76" s="12">
        <f t="shared" si="23"/>
        <v>3.6218518496750032</v>
      </c>
      <c r="AN76" s="12">
        <f t="shared" si="24"/>
        <v>3.4271641970953417</v>
      </c>
      <c r="AO76" s="12">
        <f t="shared" si="25"/>
        <v>3.3159162441016452</v>
      </c>
      <c r="AP76" s="12"/>
    </row>
    <row r="77" spans="1:42" x14ac:dyDescent="0.2">
      <c r="A77" s="52">
        <v>89000</v>
      </c>
      <c r="B77" s="22">
        <v>0.21000000000000002</v>
      </c>
      <c r="C77" s="22">
        <v>0.21499999999999997</v>
      </c>
      <c r="D77" s="22">
        <v>0.21999999999999997</v>
      </c>
      <c r="E77" s="22">
        <v>0.21999999999999997</v>
      </c>
      <c r="F77" s="22">
        <v>0.22499999999999998</v>
      </c>
      <c r="G77" s="22">
        <v>0.22999999999999998</v>
      </c>
      <c r="H77" s="22">
        <v>0.22999999999999998</v>
      </c>
      <c r="I77" s="22">
        <v>0.23499999999999999</v>
      </c>
      <c r="J77" s="22">
        <v>0.23499999999999999</v>
      </c>
      <c r="K77" s="22">
        <v>0.24</v>
      </c>
      <c r="L77" s="22">
        <v>0.24</v>
      </c>
      <c r="M77" s="22">
        <v>0.245</v>
      </c>
      <c r="N77" s="4"/>
      <c r="O77" s="52">
        <v>89000</v>
      </c>
      <c r="P77" s="82">
        <v>501957.72119365586</v>
      </c>
      <c r="Q77" s="82">
        <v>478492.20581972681</v>
      </c>
      <c r="R77" s="82">
        <v>456738.02513753268</v>
      </c>
      <c r="S77" s="82">
        <v>426862.86582329543</v>
      </c>
      <c r="T77" s="82">
        <v>408765.71930274961</v>
      </c>
      <c r="U77" s="82">
        <v>391959.68867576012</v>
      </c>
      <c r="V77" s="82">
        <v>368338.56695314287</v>
      </c>
      <c r="W77" s="82">
        <v>354294.64011185261</v>
      </c>
      <c r="X77" s="82">
        <v>334117.81192066945</v>
      </c>
      <c r="Y77" s="82">
        <v>322344.81462107529</v>
      </c>
      <c r="Z77" s="82">
        <v>305017.61354148545</v>
      </c>
      <c r="AA77" s="82">
        <v>295116.54572504642</v>
      </c>
      <c r="AB77" s="4"/>
      <c r="AC77" s="52">
        <v>88000</v>
      </c>
      <c r="AD77" s="12">
        <f t="shared" si="14"/>
        <v>5.6399743954343355</v>
      </c>
      <c r="AE77" s="12">
        <f t="shared" si="15"/>
        <v>5.3763169193227727</v>
      </c>
      <c r="AF77" s="12">
        <f t="shared" si="16"/>
        <v>5.1318879228936254</v>
      </c>
      <c r="AG77" s="12">
        <f t="shared" si="17"/>
        <v>4.7962119755426453</v>
      </c>
      <c r="AH77" s="12">
        <f t="shared" si="18"/>
        <v>4.5928732505926924</v>
      </c>
      <c r="AI77" s="12">
        <f t="shared" si="19"/>
        <v>4.4040414457950572</v>
      </c>
      <c r="AJ77" s="12">
        <f t="shared" si="20"/>
        <v>4.1386355837431781</v>
      </c>
      <c r="AK77" s="12">
        <f t="shared" si="21"/>
        <v>3.9808386529421642</v>
      </c>
      <c r="AL77" s="12">
        <f t="shared" si="22"/>
        <v>3.7541327182097692</v>
      </c>
      <c r="AM77" s="12">
        <f t="shared" si="23"/>
        <v>3.6218518496750032</v>
      </c>
      <c r="AN77" s="12">
        <f t="shared" si="24"/>
        <v>3.4271641970953421</v>
      </c>
      <c r="AO77" s="12">
        <f t="shared" si="25"/>
        <v>3.3159162441016452</v>
      </c>
      <c r="AP77" s="12"/>
    </row>
    <row r="78" spans="1:42" x14ac:dyDescent="0.2">
      <c r="A78" s="52">
        <v>90000</v>
      </c>
      <c r="B78" s="22">
        <v>0.21000000000000002</v>
      </c>
      <c r="C78" s="22">
        <v>0.21499999999999997</v>
      </c>
      <c r="D78" s="22">
        <v>0.21999999999999997</v>
      </c>
      <c r="E78" s="22">
        <v>0.22499999999999998</v>
      </c>
      <c r="F78" s="22">
        <v>0.22499999999999998</v>
      </c>
      <c r="G78" s="22">
        <v>0.22999999999999998</v>
      </c>
      <c r="H78" s="22">
        <v>0.22999999999999998</v>
      </c>
      <c r="I78" s="22">
        <v>0.23499999999999999</v>
      </c>
      <c r="J78" s="22">
        <v>0.24</v>
      </c>
      <c r="K78" s="22">
        <v>0.24</v>
      </c>
      <c r="L78" s="22">
        <v>0.245</v>
      </c>
      <c r="M78" s="22">
        <v>0.245</v>
      </c>
      <c r="N78" s="4"/>
      <c r="O78" s="52">
        <v>90000</v>
      </c>
      <c r="P78" s="82">
        <v>507597.69558909023</v>
      </c>
      <c r="Q78" s="82">
        <v>483868.52273904963</v>
      </c>
      <c r="R78" s="82">
        <v>461869.91306042636</v>
      </c>
      <c r="S78" s="82">
        <v>441469.51138517534</v>
      </c>
      <c r="T78" s="82">
        <v>413358.59255334229</v>
      </c>
      <c r="U78" s="82">
        <v>396363.73012155521</v>
      </c>
      <c r="V78" s="82">
        <v>372477.20253688609</v>
      </c>
      <c r="W78" s="82">
        <v>358275.47876479477</v>
      </c>
      <c r="X78" s="82">
        <v>345060.70941842982</v>
      </c>
      <c r="Y78" s="82">
        <v>325966.66647075029</v>
      </c>
      <c r="Z78" s="82">
        <v>314870.71060813457</v>
      </c>
      <c r="AA78" s="82">
        <v>298432.46196914808</v>
      </c>
      <c r="AB78" s="4"/>
      <c r="AC78" s="52">
        <v>89000</v>
      </c>
      <c r="AD78" s="12">
        <f t="shared" si="14"/>
        <v>5.6399743954343355</v>
      </c>
      <c r="AE78" s="12">
        <f t="shared" si="15"/>
        <v>5.3763169193227736</v>
      </c>
      <c r="AF78" s="12">
        <f t="shared" si="16"/>
        <v>5.1318879228936263</v>
      </c>
      <c r="AG78" s="12">
        <f t="shared" si="17"/>
        <v>4.9052167931686146</v>
      </c>
      <c r="AH78" s="12">
        <f t="shared" si="18"/>
        <v>4.5928732505926924</v>
      </c>
      <c r="AI78" s="12">
        <f t="shared" si="19"/>
        <v>4.4040414457950581</v>
      </c>
      <c r="AJ78" s="12">
        <f t="shared" si="20"/>
        <v>4.138635583743179</v>
      </c>
      <c r="AK78" s="12">
        <f t="shared" si="21"/>
        <v>3.9808386529421642</v>
      </c>
      <c r="AL78" s="12">
        <f t="shared" si="22"/>
        <v>3.8340078824269979</v>
      </c>
      <c r="AM78" s="12">
        <f t="shared" si="23"/>
        <v>3.6218518496750032</v>
      </c>
      <c r="AN78" s="12">
        <f t="shared" si="24"/>
        <v>3.4985634512014951</v>
      </c>
      <c r="AO78" s="12">
        <f t="shared" si="25"/>
        <v>3.3159162441016452</v>
      </c>
      <c r="AP78" s="12"/>
    </row>
    <row r="79" spans="1:42" x14ac:dyDescent="0.2">
      <c r="A79" s="52">
        <v>91000</v>
      </c>
      <c r="B79" s="22">
        <v>0.21000000000000002</v>
      </c>
      <c r="C79" s="22">
        <v>0.21499999999999997</v>
      </c>
      <c r="D79" s="22">
        <v>0.21999999999999997</v>
      </c>
      <c r="E79" s="22">
        <v>0.22499999999999998</v>
      </c>
      <c r="F79" s="22">
        <v>0.22499999999999998</v>
      </c>
      <c r="G79" s="22">
        <v>0.22999999999999998</v>
      </c>
      <c r="H79" s="22">
        <v>0.23499999999999999</v>
      </c>
      <c r="I79" s="22">
        <v>0.23499999999999999</v>
      </c>
      <c r="J79" s="22">
        <v>0.24</v>
      </c>
      <c r="K79" s="22">
        <v>0.24</v>
      </c>
      <c r="L79" s="22">
        <v>0.245</v>
      </c>
      <c r="M79" s="22">
        <v>0.245</v>
      </c>
      <c r="N79" s="4"/>
      <c r="O79" s="52">
        <v>91000</v>
      </c>
      <c r="P79" s="82">
        <v>513237.66998452455</v>
      </c>
      <c r="Q79" s="82">
        <v>489244.83965837234</v>
      </c>
      <c r="R79" s="82">
        <v>467001.80098331999</v>
      </c>
      <c r="S79" s="82">
        <v>446374.72817834397</v>
      </c>
      <c r="T79" s="82">
        <v>417951.46580393496</v>
      </c>
      <c r="U79" s="82">
        <v>400767.77156735025</v>
      </c>
      <c r="V79" s="82">
        <v>384803.13894933858</v>
      </c>
      <c r="W79" s="82">
        <v>362256.31741773692</v>
      </c>
      <c r="X79" s="82">
        <v>348894.71730085684</v>
      </c>
      <c r="Y79" s="82">
        <v>329588.5183204253</v>
      </c>
      <c r="Z79" s="82">
        <v>318369.27405933605</v>
      </c>
      <c r="AA79" s="82">
        <v>301748.37821324973</v>
      </c>
      <c r="AB79" s="4"/>
      <c r="AC79" s="52">
        <v>90000</v>
      </c>
      <c r="AD79" s="12">
        <f t="shared" si="14"/>
        <v>5.6399743954343355</v>
      </c>
      <c r="AE79" s="12">
        <f t="shared" si="15"/>
        <v>5.3763169193227727</v>
      </c>
      <c r="AF79" s="12">
        <f t="shared" si="16"/>
        <v>5.1318879228936263</v>
      </c>
      <c r="AG79" s="12">
        <f t="shared" si="17"/>
        <v>4.9052167931686155</v>
      </c>
      <c r="AH79" s="12">
        <f t="shared" si="18"/>
        <v>4.5928732505926915</v>
      </c>
      <c r="AI79" s="12">
        <f t="shared" si="19"/>
        <v>4.4040414457950581</v>
      </c>
      <c r="AJ79" s="12">
        <f t="shared" si="20"/>
        <v>4.2286059225202042</v>
      </c>
      <c r="AK79" s="12">
        <f t="shared" si="21"/>
        <v>3.9808386529421638</v>
      </c>
      <c r="AL79" s="12">
        <f t="shared" si="22"/>
        <v>3.8340078824269983</v>
      </c>
      <c r="AM79" s="12">
        <f t="shared" si="23"/>
        <v>3.6218518496750032</v>
      </c>
      <c r="AN79" s="12">
        <f t="shared" si="24"/>
        <v>3.4985634512014951</v>
      </c>
      <c r="AO79" s="12">
        <f t="shared" si="25"/>
        <v>3.3159162441016452</v>
      </c>
      <c r="AP79" s="12"/>
    </row>
    <row r="80" spans="1:42" x14ac:dyDescent="0.2">
      <c r="A80" s="52">
        <v>92000</v>
      </c>
      <c r="B80" s="22">
        <v>0.21000000000000002</v>
      </c>
      <c r="C80" s="22">
        <v>0.21499999999999997</v>
      </c>
      <c r="D80" s="22">
        <v>0.21999999999999997</v>
      </c>
      <c r="E80" s="22">
        <v>0.22499999999999998</v>
      </c>
      <c r="F80" s="22">
        <v>0.22499999999999998</v>
      </c>
      <c r="G80" s="22">
        <v>0.22999999999999998</v>
      </c>
      <c r="H80" s="22">
        <v>0.23499999999999999</v>
      </c>
      <c r="I80" s="22">
        <v>0.23499999999999999</v>
      </c>
      <c r="J80" s="22">
        <v>0.24</v>
      </c>
      <c r="K80" s="22">
        <v>0.24</v>
      </c>
      <c r="L80" s="22">
        <v>0.245</v>
      </c>
      <c r="M80" s="22">
        <v>0.245</v>
      </c>
      <c r="N80" s="4"/>
      <c r="O80" s="52">
        <v>92000</v>
      </c>
      <c r="P80" s="82">
        <v>518877.64437995898</v>
      </c>
      <c r="Q80" s="82">
        <v>494621.1565776951</v>
      </c>
      <c r="R80" s="82">
        <v>472133.68890621356</v>
      </c>
      <c r="S80" s="82">
        <v>451279.9449715126</v>
      </c>
      <c r="T80" s="82">
        <v>422544.33905452769</v>
      </c>
      <c r="U80" s="82">
        <v>405171.81301314529</v>
      </c>
      <c r="V80" s="82">
        <v>389031.7448718588</v>
      </c>
      <c r="W80" s="82">
        <v>366237.15607067908</v>
      </c>
      <c r="X80" s="82">
        <v>352728.72518328379</v>
      </c>
      <c r="Y80" s="82">
        <v>333210.3701701003</v>
      </c>
      <c r="Z80" s="82">
        <v>321867.83751053753</v>
      </c>
      <c r="AA80" s="82">
        <v>305064.29445735132</v>
      </c>
      <c r="AB80" s="4"/>
      <c r="AC80" s="52">
        <v>91000</v>
      </c>
      <c r="AD80" s="12">
        <f t="shared" si="14"/>
        <v>5.6399743954343364</v>
      </c>
      <c r="AE80" s="12">
        <f t="shared" si="15"/>
        <v>5.3763169193227727</v>
      </c>
      <c r="AF80" s="12">
        <f t="shared" si="16"/>
        <v>5.1318879228936254</v>
      </c>
      <c r="AG80" s="12">
        <f t="shared" si="17"/>
        <v>4.9052167931686155</v>
      </c>
      <c r="AH80" s="12">
        <f t="shared" si="18"/>
        <v>4.5928732505926924</v>
      </c>
      <c r="AI80" s="12">
        <f t="shared" si="19"/>
        <v>4.4040414457950572</v>
      </c>
      <c r="AJ80" s="12">
        <f t="shared" si="20"/>
        <v>4.2286059225202042</v>
      </c>
      <c r="AK80" s="12">
        <f t="shared" si="21"/>
        <v>3.9808386529421638</v>
      </c>
      <c r="AL80" s="12">
        <f t="shared" si="22"/>
        <v>3.8340078824269979</v>
      </c>
      <c r="AM80" s="12">
        <f t="shared" si="23"/>
        <v>3.6218518496750032</v>
      </c>
      <c r="AN80" s="12">
        <f t="shared" si="24"/>
        <v>3.4985634512014947</v>
      </c>
      <c r="AO80" s="12">
        <f t="shared" si="25"/>
        <v>3.3159162441016448</v>
      </c>
      <c r="AP80" s="12"/>
    </row>
    <row r="81" spans="1:42" x14ac:dyDescent="0.2">
      <c r="A81" s="52">
        <v>93000</v>
      </c>
      <c r="B81" s="22">
        <v>0.21000000000000002</v>
      </c>
      <c r="C81" s="22">
        <v>0.21499999999999997</v>
      </c>
      <c r="D81" s="22">
        <v>0.21999999999999997</v>
      </c>
      <c r="E81" s="22">
        <v>0.22499999999999998</v>
      </c>
      <c r="F81" s="22">
        <v>0.22499999999999998</v>
      </c>
      <c r="G81" s="22">
        <v>0.22999999999999998</v>
      </c>
      <c r="H81" s="22">
        <v>0.23499999999999999</v>
      </c>
      <c r="I81" s="22">
        <v>0.23499999999999999</v>
      </c>
      <c r="J81" s="22">
        <v>0.24</v>
      </c>
      <c r="K81" s="22">
        <v>0.24</v>
      </c>
      <c r="L81" s="22">
        <v>0.245</v>
      </c>
      <c r="M81" s="22">
        <v>0.245</v>
      </c>
      <c r="N81" s="4"/>
      <c r="O81" s="52">
        <v>93000</v>
      </c>
      <c r="P81" s="82">
        <v>524517.61877539335</v>
      </c>
      <c r="Q81" s="82">
        <v>499997.47349701793</v>
      </c>
      <c r="R81" s="82">
        <v>477265.57682910725</v>
      </c>
      <c r="S81" s="82">
        <v>456185.16176468116</v>
      </c>
      <c r="T81" s="82">
        <v>427137.21230512037</v>
      </c>
      <c r="U81" s="82">
        <v>409575.85445894039</v>
      </c>
      <c r="V81" s="82">
        <v>393260.35079437902</v>
      </c>
      <c r="W81" s="82">
        <v>370217.99472362123</v>
      </c>
      <c r="X81" s="82">
        <v>356562.73306571081</v>
      </c>
      <c r="Y81" s="82">
        <v>336832.2220197753</v>
      </c>
      <c r="Z81" s="82">
        <v>325366.40096173901</v>
      </c>
      <c r="AA81" s="82">
        <v>308380.21070145298</v>
      </c>
      <c r="AB81" s="4"/>
      <c r="AC81" s="52">
        <v>92000</v>
      </c>
      <c r="AD81" s="12">
        <f t="shared" si="14"/>
        <v>5.6399743954343373</v>
      </c>
      <c r="AE81" s="12">
        <f t="shared" si="15"/>
        <v>5.3763169193227736</v>
      </c>
      <c r="AF81" s="12">
        <f t="shared" si="16"/>
        <v>5.1318879228936263</v>
      </c>
      <c r="AG81" s="12">
        <f t="shared" si="17"/>
        <v>4.9052167931686146</v>
      </c>
      <c r="AH81" s="12">
        <f t="shared" si="18"/>
        <v>4.5928732505926924</v>
      </c>
      <c r="AI81" s="12">
        <f t="shared" si="19"/>
        <v>4.4040414457950581</v>
      </c>
      <c r="AJ81" s="12">
        <f t="shared" si="20"/>
        <v>4.2286059225202042</v>
      </c>
      <c r="AK81" s="12">
        <f t="shared" si="21"/>
        <v>3.9808386529421638</v>
      </c>
      <c r="AL81" s="12">
        <f t="shared" si="22"/>
        <v>3.8340078824269979</v>
      </c>
      <c r="AM81" s="12">
        <f t="shared" si="23"/>
        <v>3.6218518496750032</v>
      </c>
      <c r="AN81" s="12">
        <f t="shared" si="24"/>
        <v>3.4985634512014947</v>
      </c>
      <c r="AO81" s="12">
        <f t="shared" si="25"/>
        <v>3.3159162441016448</v>
      </c>
      <c r="AP81" s="12"/>
    </row>
    <row r="82" spans="1:42" x14ac:dyDescent="0.2">
      <c r="A82" s="52">
        <v>94000</v>
      </c>
      <c r="B82" s="22">
        <v>0.21499999999999997</v>
      </c>
      <c r="C82" s="22">
        <v>0.21499999999999997</v>
      </c>
      <c r="D82" s="22">
        <v>0.21999999999999997</v>
      </c>
      <c r="E82" s="22">
        <v>0.22499999999999998</v>
      </c>
      <c r="F82" s="22">
        <v>0.22999999999999998</v>
      </c>
      <c r="G82" s="22">
        <v>0.22999999999999998</v>
      </c>
      <c r="H82" s="22">
        <v>0.23499999999999999</v>
      </c>
      <c r="I82" s="22">
        <v>0.23499999999999999</v>
      </c>
      <c r="J82" s="22">
        <v>0.24</v>
      </c>
      <c r="K82" s="22">
        <v>0.24</v>
      </c>
      <c r="L82" s="22">
        <v>0.245</v>
      </c>
      <c r="M82" s="22">
        <v>0.245</v>
      </c>
      <c r="N82" s="4"/>
      <c r="O82" s="52">
        <v>94000</v>
      </c>
      <c r="P82" s="82">
        <v>542780.39300822804</v>
      </c>
      <c r="Q82" s="82">
        <v>505373.79041634063</v>
      </c>
      <c r="R82" s="82">
        <v>482397.46475200081</v>
      </c>
      <c r="S82" s="82">
        <v>461090.37855784979</v>
      </c>
      <c r="T82" s="82">
        <v>441324.08745695121</v>
      </c>
      <c r="U82" s="82">
        <v>413979.89590473543</v>
      </c>
      <c r="V82" s="82">
        <v>397488.95671689918</v>
      </c>
      <c r="W82" s="82">
        <v>374198.83337656339</v>
      </c>
      <c r="X82" s="82">
        <v>360396.74094813783</v>
      </c>
      <c r="Y82" s="82">
        <v>340454.07386945031</v>
      </c>
      <c r="Z82" s="82">
        <v>328864.96441294055</v>
      </c>
      <c r="AA82" s="82">
        <v>311696.12694555463</v>
      </c>
      <c r="AB82" s="4"/>
      <c r="AC82" s="52">
        <v>93000</v>
      </c>
      <c r="AD82" s="12">
        <f t="shared" si="14"/>
        <v>5.7742595000875321</v>
      </c>
      <c r="AE82" s="12">
        <f t="shared" si="15"/>
        <v>5.3763169193227727</v>
      </c>
      <c r="AF82" s="12">
        <f t="shared" si="16"/>
        <v>5.1318879228936254</v>
      </c>
      <c r="AG82" s="12">
        <f t="shared" si="17"/>
        <v>4.9052167931686146</v>
      </c>
      <c r="AH82" s="12">
        <f t="shared" si="18"/>
        <v>4.6949371006058636</v>
      </c>
      <c r="AI82" s="12">
        <f t="shared" si="19"/>
        <v>4.4040414457950581</v>
      </c>
      <c r="AJ82" s="12">
        <f t="shared" si="20"/>
        <v>4.2286059225202042</v>
      </c>
      <c r="AK82" s="12">
        <f t="shared" si="21"/>
        <v>3.9808386529421638</v>
      </c>
      <c r="AL82" s="12">
        <f t="shared" si="22"/>
        <v>3.8340078824269983</v>
      </c>
      <c r="AM82" s="12">
        <f t="shared" si="23"/>
        <v>3.6218518496750032</v>
      </c>
      <c r="AN82" s="12">
        <f t="shared" si="24"/>
        <v>3.4985634512014951</v>
      </c>
      <c r="AO82" s="12">
        <f t="shared" si="25"/>
        <v>3.3159162441016448</v>
      </c>
      <c r="AP82" s="12"/>
    </row>
    <row r="83" spans="1:42" x14ac:dyDescent="0.2">
      <c r="A83" s="52">
        <v>95000</v>
      </c>
      <c r="B83" s="22">
        <v>0.21499999999999997</v>
      </c>
      <c r="C83" s="22">
        <v>0.21499999999999997</v>
      </c>
      <c r="D83" s="22">
        <v>0.21999999999999997</v>
      </c>
      <c r="E83" s="22">
        <v>0.22499999999999998</v>
      </c>
      <c r="F83" s="22">
        <v>0.22999999999999998</v>
      </c>
      <c r="G83" s="22">
        <v>0.22999999999999998</v>
      </c>
      <c r="H83" s="22">
        <v>0.23499999999999999</v>
      </c>
      <c r="I83" s="22">
        <v>0.23499999999999999</v>
      </c>
      <c r="J83" s="22">
        <v>0.24</v>
      </c>
      <c r="K83" s="22">
        <v>0.24</v>
      </c>
      <c r="L83" s="22">
        <v>0.245</v>
      </c>
      <c r="M83" s="22">
        <v>0.245</v>
      </c>
      <c r="N83" s="4"/>
      <c r="O83" s="52">
        <v>95000</v>
      </c>
      <c r="P83" s="82">
        <v>548554.65250831563</v>
      </c>
      <c r="Q83" s="82">
        <v>510750.10733566346</v>
      </c>
      <c r="R83" s="82">
        <v>487529.35267489444</v>
      </c>
      <c r="S83" s="82">
        <v>465995.59535101842</v>
      </c>
      <c r="T83" s="82">
        <v>446019.02455755702</v>
      </c>
      <c r="U83" s="82">
        <v>418383.93735053047</v>
      </c>
      <c r="V83" s="82">
        <v>401717.56263941946</v>
      </c>
      <c r="W83" s="82">
        <v>378179.6720295056</v>
      </c>
      <c r="X83" s="82">
        <v>364230.74883056479</v>
      </c>
      <c r="Y83" s="82">
        <v>344075.92571912531</v>
      </c>
      <c r="Z83" s="82">
        <v>332363.52786414203</v>
      </c>
      <c r="AA83" s="82">
        <v>315012.04318965628</v>
      </c>
      <c r="AB83" s="4"/>
      <c r="AC83" s="52">
        <v>94000</v>
      </c>
      <c r="AD83" s="12">
        <f t="shared" si="14"/>
        <v>5.774259500087533</v>
      </c>
      <c r="AE83" s="12">
        <f t="shared" si="15"/>
        <v>5.3763169193227736</v>
      </c>
      <c r="AF83" s="12">
        <f t="shared" si="16"/>
        <v>5.1318879228936254</v>
      </c>
      <c r="AG83" s="12">
        <f t="shared" si="17"/>
        <v>4.9052167931686146</v>
      </c>
      <c r="AH83" s="12">
        <f t="shared" si="18"/>
        <v>4.6949371006058636</v>
      </c>
      <c r="AI83" s="12">
        <f t="shared" si="19"/>
        <v>4.4040414457950572</v>
      </c>
      <c r="AJ83" s="12">
        <f t="shared" si="20"/>
        <v>4.2286059225202051</v>
      </c>
      <c r="AK83" s="12">
        <f t="shared" si="21"/>
        <v>3.9808386529421642</v>
      </c>
      <c r="AL83" s="12">
        <f t="shared" si="22"/>
        <v>3.8340078824269979</v>
      </c>
      <c r="AM83" s="12">
        <f t="shared" si="23"/>
        <v>3.6218518496750032</v>
      </c>
      <c r="AN83" s="12">
        <f t="shared" si="24"/>
        <v>3.4985634512014951</v>
      </c>
      <c r="AO83" s="12">
        <f t="shared" si="25"/>
        <v>3.3159162441016452</v>
      </c>
      <c r="AP83" s="12"/>
    </row>
    <row r="84" spans="1:42" x14ac:dyDescent="0.2">
      <c r="A84" s="52">
        <v>96000</v>
      </c>
      <c r="B84" s="22">
        <v>0.21499999999999997</v>
      </c>
      <c r="C84" s="22">
        <v>0.21999999999999997</v>
      </c>
      <c r="D84" s="22">
        <v>0.21999999999999997</v>
      </c>
      <c r="E84" s="22">
        <v>0.22499999999999998</v>
      </c>
      <c r="F84" s="22">
        <v>0.22999999999999998</v>
      </c>
      <c r="G84" s="22">
        <v>0.22999999999999998</v>
      </c>
      <c r="H84" s="22">
        <v>0.23499999999999999</v>
      </c>
      <c r="I84" s="22">
        <v>0.24</v>
      </c>
      <c r="J84" s="22">
        <v>0.24</v>
      </c>
      <c r="K84" s="22">
        <v>0.245</v>
      </c>
      <c r="L84" s="22">
        <v>0.245</v>
      </c>
      <c r="M84" s="22">
        <v>0.245</v>
      </c>
      <c r="N84" s="4"/>
      <c r="O84" s="52">
        <v>96000</v>
      </c>
      <c r="P84" s="82">
        <v>554328.91200840322</v>
      </c>
      <c r="Q84" s="82">
        <v>528129.36435393943</v>
      </c>
      <c r="R84" s="82">
        <v>492661.24059778813</v>
      </c>
      <c r="S84" s="82">
        <v>470900.81214418705</v>
      </c>
      <c r="T84" s="82">
        <v>450713.96165816294</v>
      </c>
      <c r="U84" s="82">
        <v>422787.97879632557</v>
      </c>
      <c r="V84" s="82">
        <v>405946.16856193962</v>
      </c>
      <c r="W84" s="82">
        <v>390291.58537781896</v>
      </c>
      <c r="X84" s="82">
        <v>368064.7567129918</v>
      </c>
      <c r="Y84" s="82">
        <v>354941.48126815032</v>
      </c>
      <c r="Z84" s="82">
        <v>335862.09131534351</v>
      </c>
      <c r="AA84" s="82">
        <v>318327.95943375793</v>
      </c>
      <c r="AB84" s="4"/>
      <c r="AC84" s="52">
        <v>95000</v>
      </c>
      <c r="AD84" s="12">
        <f t="shared" si="14"/>
        <v>5.7742595000875339</v>
      </c>
      <c r="AE84" s="12">
        <f t="shared" si="15"/>
        <v>5.5013475453535357</v>
      </c>
      <c r="AF84" s="12">
        <f t="shared" si="16"/>
        <v>5.1318879228936263</v>
      </c>
      <c r="AG84" s="12">
        <f t="shared" si="17"/>
        <v>4.9052167931686155</v>
      </c>
      <c r="AH84" s="12">
        <f t="shared" si="18"/>
        <v>4.6949371006058636</v>
      </c>
      <c r="AI84" s="12">
        <f t="shared" si="19"/>
        <v>4.4040414457950581</v>
      </c>
      <c r="AJ84" s="12">
        <f t="shared" si="20"/>
        <v>4.2286059225202042</v>
      </c>
      <c r="AK84" s="12">
        <f t="shared" si="21"/>
        <v>4.0655373476856145</v>
      </c>
      <c r="AL84" s="12">
        <f t="shared" si="22"/>
        <v>3.8340078824269979</v>
      </c>
      <c r="AM84" s="12">
        <f t="shared" si="23"/>
        <v>3.6973070965432324</v>
      </c>
      <c r="AN84" s="12">
        <f t="shared" si="24"/>
        <v>3.4985634512014947</v>
      </c>
      <c r="AO84" s="12">
        <f t="shared" si="25"/>
        <v>3.3159162441016452</v>
      </c>
      <c r="AP84" s="12"/>
    </row>
    <row r="85" spans="1:42" x14ac:dyDescent="0.2">
      <c r="A85" s="52">
        <v>97000</v>
      </c>
      <c r="B85" s="22">
        <v>0.21499999999999997</v>
      </c>
      <c r="C85" s="22">
        <v>0.21999999999999997</v>
      </c>
      <c r="D85" s="22">
        <v>0.21999999999999997</v>
      </c>
      <c r="E85" s="22">
        <v>0.22499999999999998</v>
      </c>
      <c r="F85" s="22">
        <v>0.22999999999999998</v>
      </c>
      <c r="G85" s="22">
        <v>0.22999999999999998</v>
      </c>
      <c r="H85" s="22">
        <v>0.23499999999999999</v>
      </c>
      <c r="I85" s="22">
        <v>0.24</v>
      </c>
      <c r="J85" s="22">
        <v>0.24</v>
      </c>
      <c r="K85" s="22">
        <v>0.245</v>
      </c>
      <c r="L85" s="22">
        <v>0.245</v>
      </c>
      <c r="M85" s="22">
        <v>0.25</v>
      </c>
      <c r="N85" s="4"/>
      <c r="O85" s="52">
        <v>97000</v>
      </c>
      <c r="P85" s="82">
        <v>560103.17150849069</v>
      </c>
      <c r="Q85" s="82">
        <v>533630.71189929289</v>
      </c>
      <c r="R85" s="82">
        <v>497793.1285206817</v>
      </c>
      <c r="S85" s="82">
        <v>475806.02893735567</v>
      </c>
      <c r="T85" s="82">
        <v>455408.8987587688</v>
      </c>
      <c r="U85" s="82">
        <v>427192.0202421206</v>
      </c>
      <c r="V85" s="82">
        <v>410174.77448445983</v>
      </c>
      <c r="W85" s="82">
        <v>394357.12272550457</v>
      </c>
      <c r="X85" s="82">
        <v>371898.76459541882</v>
      </c>
      <c r="Y85" s="82">
        <v>358638.78836469358</v>
      </c>
      <c r="Z85" s="82">
        <v>339360.65476654505</v>
      </c>
      <c r="AA85" s="82">
        <v>328208.03640597913</v>
      </c>
      <c r="AB85" s="4"/>
      <c r="AC85" s="52">
        <v>96000</v>
      </c>
      <c r="AD85" s="12">
        <f t="shared" si="14"/>
        <v>5.774259500087533</v>
      </c>
      <c r="AE85" s="12">
        <f t="shared" si="15"/>
        <v>5.5013475453535348</v>
      </c>
      <c r="AF85" s="12">
        <f t="shared" si="16"/>
        <v>5.1318879228936254</v>
      </c>
      <c r="AG85" s="12">
        <f t="shared" si="17"/>
        <v>4.9052167931686155</v>
      </c>
      <c r="AH85" s="12">
        <f t="shared" si="18"/>
        <v>4.6949371006058636</v>
      </c>
      <c r="AI85" s="12">
        <f t="shared" si="19"/>
        <v>4.4040414457950581</v>
      </c>
      <c r="AJ85" s="12">
        <f t="shared" si="20"/>
        <v>4.2286059225202042</v>
      </c>
      <c r="AK85" s="12">
        <f t="shared" si="21"/>
        <v>4.0655373476856145</v>
      </c>
      <c r="AL85" s="12">
        <f t="shared" si="22"/>
        <v>3.8340078824269983</v>
      </c>
      <c r="AM85" s="12">
        <f t="shared" si="23"/>
        <v>3.6973070965432329</v>
      </c>
      <c r="AN85" s="12">
        <f t="shared" si="24"/>
        <v>3.4985634512014951</v>
      </c>
      <c r="AO85" s="12">
        <f t="shared" si="25"/>
        <v>3.3835880041853517</v>
      </c>
      <c r="AP85" s="12"/>
    </row>
    <row r="86" spans="1:42" x14ac:dyDescent="0.2">
      <c r="A86" s="52">
        <v>98000</v>
      </c>
      <c r="B86" s="22">
        <v>0.21499999999999997</v>
      </c>
      <c r="C86" s="22">
        <v>0.21999999999999997</v>
      </c>
      <c r="D86" s="22">
        <v>0.21999999999999997</v>
      </c>
      <c r="E86" s="22">
        <v>0.22499999999999998</v>
      </c>
      <c r="F86" s="22">
        <v>0.22999999999999998</v>
      </c>
      <c r="G86" s="22">
        <v>0.23499999999999999</v>
      </c>
      <c r="H86" s="22">
        <v>0.23499999999999999</v>
      </c>
      <c r="I86" s="22">
        <v>0.24</v>
      </c>
      <c r="J86" s="22">
        <v>0.24</v>
      </c>
      <c r="K86" s="22">
        <v>0.245</v>
      </c>
      <c r="L86" s="22">
        <v>0.245</v>
      </c>
      <c r="M86" s="22">
        <v>0.25</v>
      </c>
      <c r="N86" s="4"/>
      <c r="O86" s="52">
        <v>98000</v>
      </c>
      <c r="P86" s="82">
        <v>565877.43100857828</v>
      </c>
      <c r="Q86" s="82">
        <v>539132.05944464647</v>
      </c>
      <c r="R86" s="82">
        <v>502925.01644357532</v>
      </c>
      <c r="S86" s="82">
        <v>480711.24573052424</v>
      </c>
      <c r="T86" s="82">
        <v>460103.83585937461</v>
      </c>
      <c r="U86" s="82">
        <v>440978.58476808778</v>
      </c>
      <c r="V86" s="82">
        <v>414403.38040698005</v>
      </c>
      <c r="W86" s="82">
        <v>398422.66007319017</v>
      </c>
      <c r="X86" s="82">
        <v>375732.77247784578</v>
      </c>
      <c r="Y86" s="82">
        <v>362336.09546123678</v>
      </c>
      <c r="Z86" s="82">
        <v>342859.21821774647</v>
      </c>
      <c r="AA86" s="82">
        <v>331591.62441016454</v>
      </c>
      <c r="AB86" s="4"/>
      <c r="AC86" s="52">
        <v>97000</v>
      </c>
      <c r="AD86" s="12">
        <f t="shared" si="14"/>
        <v>5.7742595000875339</v>
      </c>
      <c r="AE86" s="12">
        <f t="shared" si="15"/>
        <v>5.5013475453535357</v>
      </c>
      <c r="AF86" s="12">
        <f t="shared" si="16"/>
        <v>5.1318879228936254</v>
      </c>
      <c r="AG86" s="12">
        <f t="shared" si="17"/>
        <v>4.9052167931686146</v>
      </c>
      <c r="AH86" s="12">
        <f t="shared" si="18"/>
        <v>4.6949371006058636</v>
      </c>
      <c r="AI86" s="12">
        <f t="shared" si="19"/>
        <v>4.4997814772253859</v>
      </c>
      <c r="AJ86" s="12">
        <f t="shared" si="20"/>
        <v>4.2286059225202051</v>
      </c>
      <c r="AK86" s="12">
        <f t="shared" si="21"/>
        <v>4.0655373476856136</v>
      </c>
      <c r="AL86" s="12">
        <f t="shared" si="22"/>
        <v>3.8340078824269979</v>
      </c>
      <c r="AM86" s="12">
        <f t="shared" si="23"/>
        <v>3.6973070965432324</v>
      </c>
      <c r="AN86" s="12">
        <f t="shared" si="24"/>
        <v>3.4985634512014947</v>
      </c>
      <c r="AO86" s="12">
        <f t="shared" si="25"/>
        <v>3.3835880041853525</v>
      </c>
      <c r="AP86" s="12"/>
    </row>
    <row r="87" spans="1:42" x14ac:dyDescent="0.2">
      <c r="A87" s="52">
        <v>99000</v>
      </c>
      <c r="B87" s="22">
        <v>0.21499999999999997</v>
      </c>
      <c r="C87" s="22">
        <v>0.21999999999999997</v>
      </c>
      <c r="D87" s="22">
        <v>0.22499999999999998</v>
      </c>
      <c r="E87" s="22">
        <v>0.22499999999999998</v>
      </c>
      <c r="F87" s="22">
        <v>0.22999999999999998</v>
      </c>
      <c r="G87" s="22">
        <v>0.23499999999999999</v>
      </c>
      <c r="H87" s="22">
        <v>0.23499999999999999</v>
      </c>
      <c r="I87" s="22">
        <v>0.24</v>
      </c>
      <c r="J87" s="22">
        <v>0.24</v>
      </c>
      <c r="K87" s="22">
        <v>0.245</v>
      </c>
      <c r="L87" s="22">
        <v>0.245</v>
      </c>
      <c r="M87" s="22">
        <v>0.25</v>
      </c>
      <c r="N87" s="4"/>
      <c r="O87" s="52">
        <v>99000</v>
      </c>
      <c r="P87" s="82">
        <v>571651.69050866587</v>
      </c>
      <c r="Q87" s="82">
        <v>544633.40699000005</v>
      </c>
      <c r="R87" s="82">
        <v>519603.65219297964</v>
      </c>
      <c r="S87" s="82">
        <v>485616.46252369287</v>
      </c>
      <c r="T87" s="82">
        <v>464798.77295998047</v>
      </c>
      <c r="U87" s="82">
        <v>445478.36624531314</v>
      </c>
      <c r="V87" s="82">
        <v>418631.98632950021</v>
      </c>
      <c r="W87" s="82">
        <v>402488.19742087577</v>
      </c>
      <c r="X87" s="82">
        <v>379566.78036027279</v>
      </c>
      <c r="Y87" s="82">
        <v>366033.40255778003</v>
      </c>
      <c r="Z87" s="82">
        <v>346357.78166894801</v>
      </c>
      <c r="AA87" s="82">
        <v>334975.21241434984</v>
      </c>
      <c r="AB87" s="4"/>
      <c r="AC87" s="52">
        <v>98000</v>
      </c>
      <c r="AD87" s="12">
        <f t="shared" si="14"/>
        <v>5.7742595000875339</v>
      </c>
      <c r="AE87" s="12">
        <f t="shared" si="15"/>
        <v>5.5013475453535357</v>
      </c>
      <c r="AF87" s="12">
        <f t="shared" si="16"/>
        <v>5.248521739323027</v>
      </c>
      <c r="AG87" s="12">
        <f t="shared" si="17"/>
        <v>4.9052167931686146</v>
      </c>
      <c r="AH87" s="12">
        <f t="shared" si="18"/>
        <v>4.6949371006058636</v>
      </c>
      <c r="AI87" s="12">
        <f t="shared" si="19"/>
        <v>4.499781477225385</v>
      </c>
      <c r="AJ87" s="12">
        <f t="shared" si="20"/>
        <v>4.2286059225202042</v>
      </c>
      <c r="AK87" s="12">
        <f t="shared" si="21"/>
        <v>4.0655373476856136</v>
      </c>
      <c r="AL87" s="12">
        <f t="shared" si="22"/>
        <v>3.8340078824269979</v>
      </c>
      <c r="AM87" s="12">
        <f t="shared" si="23"/>
        <v>3.6973070965432329</v>
      </c>
      <c r="AN87" s="12">
        <f t="shared" si="24"/>
        <v>3.4985634512014951</v>
      </c>
      <c r="AO87" s="12">
        <f t="shared" si="25"/>
        <v>3.3835880041853521</v>
      </c>
      <c r="AP87" s="12"/>
    </row>
    <row r="88" spans="1:42" x14ac:dyDescent="0.2">
      <c r="A88" s="52">
        <v>100000</v>
      </c>
      <c r="B88" s="22">
        <v>0.21499999999999997</v>
      </c>
      <c r="C88" s="22">
        <v>0.21999999999999997</v>
      </c>
      <c r="D88" s="22">
        <v>0.22499999999999998</v>
      </c>
      <c r="E88" s="22">
        <v>0.22499999999999998</v>
      </c>
      <c r="F88" s="22">
        <v>0.22999999999999998</v>
      </c>
      <c r="G88" s="22">
        <v>0.23499999999999999</v>
      </c>
      <c r="H88" s="22">
        <v>0.23499999999999999</v>
      </c>
      <c r="I88" s="22">
        <v>0.24</v>
      </c>
      <c r="J88" s="22">
        <v>0.24</v>
      </c>
      <c r="K88" s="22">
        <v>0.245</v>
      </c>
      <c r="L88" s="22">
        <v>0.245</v>
      </c>
      <c r="M88" s="22">
        <v>0.25</v>
      </c>
      <c r="N88" s="4"/>
      <c r="O88" s="52">
        <v>100000</v>
      </c>
      <c r="P88" s="82">
        <v>577425.95000875334</v>
      </c>
      <c r="Q88" s="82">
        <v>550134.75453535351</v>
      </c>
      <c r="R88" s="82">
        <v>524852.17393230274</v>
      </c>
      <c r="S88" s="82">
        <v>490521.6793168615</v>
      </c>
      <c r="T88" s="82">
        <v>469493.7100605864</v>
      </c>
      <c r="U88" s="82">
        <v>449978.1477225385</v>
      </c>
      <c r="V88" s="82">
        <v>422860.59225202043</v>
      </c>
      <c r="W88" s="82">
        <v>406553.73476856144</v>
      </c>
      <c r="X88" s="82">
        <v>383400.78824269981</v>
      </c>
      <c r="Y88" s="82">
        <v>369730.70965432329</v>
      </c>
      <c r="Z88" s="82">
        <v>349856.34512014949</v>
      </c>
      <c r="AA88" s="82">
        <v>338358.80041853525</v>
      </c>
      <c r="AB88" s="4"/>
      <c r="AC88" s="52">
        <v>99000</v>
      </c>
      <c r="AD88" s="12">
        <f t="shared" si="14"/>
        <v>5.774259500087533</v>
      </c>
      <c r="AE88" s="12">
        <f t="shared" si="15"/>
        <v>5.5013475453535348</v>
      </c>
      <c r="AF88" s="12">
        <f t="shared" si="16"/>
        <v>5.248521739323027</v>
      </c>
      <c r="AG88" s="12">
        <f t="shared" si="17"/>
        <v>4.9052167931686146</v>
      </c>
      <c r="AH88" s="12">
        <f t="shared" si="18"/>
        <v>4.6949371006058636</v>
      </c>
      <c r="AI88" s="12">
        <f t="shared" si="19"/>
        <v>4.499781477225385</v>
      </c>
      <c r="AJ88" s="12">
        <f t="shared" si="20"/>
        <v>4.2286059225202042</v>
      </c>
      <c r="AK88" s="12">
        <f t="shared" si="21"/>
        <v>4.0655373476856145</v>
      </c>
      <c r="AL88" s="12">
        <f t="shared" si="22"/>
        <v>3.8340078824269983</v>
      </c>
      <c r="AM88" s="12">
        <f t="shared" si="23"/>
        <v>3.6973070965432329</v>
      </c>
      <c r="AN88" s="12">
        <f t="shared" si="24"/>
        <v>3.4985634512014947</v>
      </c>
      <c r="AO88" s="12">
        <f t="shared" si="25"/>
        <v>3.3835880041853525</v>
      </c>
      <c r="AP88" s="12"/>
    </row>
    <row r="89" spans="1:42" x14ac:dyDescent="0.2">
      <c r="A89" s="52">
        <v>101000</v>
      </c>
      <c r="B89" s="22">
        <v>0.21499999999999997</v>
      </c>
      <c r="C89" s="22">
        <v>0.21999999999999997</v>
      </c>
      <c r="D89" s="22">
        <v>0.22499999999999998</v>
      </c>
      <c r="E89" s="22">
        <v>0.22499999999999998</v>
      </c>
      <c r="F89" s="22">
        <v>0.22999999999999998</v>
      </c>
      <c r="G89" s="22">
        <v>0.23499999999999999</v>
      </c>
      <c r="H89" s="22">
        <v>0.23499999999999999</v>
      </c>
      <c r="I89" s="22">
        <v>0.24</v>
      </c>
      <c r="J89" s="22">
        <v>0.245</v>
      </c>
      <c r="K89" s="22">
        <v>0.245</v>
      </c>
      <c r="L89" s="22">
        <v>0.25</v>
      </c>
      <c r="M89" s="22">
        <v>0.25</v>
      </c>
      <c r="N89" s="4"/>
      <c r="O89" s="52">
        <v>101000</v>
      </c>
      <c r="P89" s="82">
        <v>583200.20950884081</v>
      </c>
      <c r="Q89" s="82">
        <v>555636.10208070709</v>
      </c>
      <c r="R89" s="82">
        <v>530100.69567162567</v>
      </c>
      <c r="S89" s="82">
        <v>495426.89611003012</v>
      </c>
      <c r="T89" s="82">
        <v>474188.6471611922</v>
      </c>
      <c r="U89" s="82">
        <v>454477.92919976392</v>
      </c>
      <c r="V89" s="82">
        <v>427089.19817454065</v>
      </c>
      <c r="W89" s="82">
        <v>410619.27211624704</v>
      </c>
      <c r="X89" s="82">
        <v>395302.18771106697</v>
      </c>
      <c r="Y89" s="82">
        <v>373428.01675086655</v>
      </c>
      <c r="Z89" s="82">
        <v>360566.23323607241</v>
      </c>
      <c r="AA89" s="82">
        <v>341742.38842272054</v>
      </c>
      <c r="AB89" s="4"/>
      <c r="AC89" s="52">
        <v>100000</v>
      </c>
      <c r="AD89" s="12">
        <f t="shared" si="14"/>
        <v>5.774259500087533</v>
      </c>
      <c r="AE89" s="12">
        <f t="shared" si="15"/>
        <v>5.5013475453535357</v>
      </c>
      <c r="AF89" s="12">
        <f t="shared" si="16"/>
        <v>5.2485217393230261</v>
      </c>
      <c r="AG89" s="12">
        <f t="shared" si="17"/>
        <v>4.9052167931686155</v>
      </c>
      <c r="AH89" s="12">
        <f t="shared" si="18"/>
        <v>4.6949371006058636</v>
      </c>
      <c r="AI89" s="12">
        <f t="shared" si="19"/>
        <v>4.499781477225385</v>
      </c>
      <c r="AJ89" s="12">
        <f t="shared" si="20"/>
        <v>4.2286059225202042</v>
      </c>
      <c r="AK89" s="12">
        <f t="shared" si="21"/>
        <v>4.0655373476856145</v>
      </c>
      <c r="AL89" s="12">
        <f t="shared" si="22"/>
        <v>3.9138830466442274</v>
      </c>
      <c r="AM89" s="12">
        <f t="shared" si="23"/>
        <v>3.6973070965432333</v>
      </c>
      <c r="AN89" s="12">
        <f t="shared" si="24"/>
        <v>3.5699627053076477</v>
      </c>
      <c r="AO89" s="12">
        <f t="shared" si="25"/>
        <v>3.3835880041853521</v>
      </c>
      <c r="AP89" s="12"/>
    </row>
    <row r="90" spans="1:42" x14ac:dyDescent="0.2">
      <c r="A90" s="52">
        <v>102000</v>
      </c>
      <c r="B90" s="22">
        <v>0.21499999999999997</v>
      </c>
      <c r="C90" s="22">
        <v>0.21999999999999997</v>
      </c>
      <c r="D90" s="22">
        <v>0.22499999999999998</v>
      </c>
      <c r="E90" s="22">
        <v>0.22999999999999998</v>
      </c>
      <c r="F90" s="22">
        <v>0.22999999999999998</v>
      </c>
      <c r="G90" s="22">
        <v>0.23499999999999999</v>
      </c>
      <c r="H90" s="22">
        <v>0.24</v>
      </c>
      <c r="I90" s="22">
        <v>0.24</v>
      </c>
      <c r="J90" s="22">
        <v>0.245</v>
      </c>
      <c r="K90" s="22">
        <v>0.245</v>
      </c>
      <c r="L90" s="22">
        <v>0.25</v>
      </c>
      <c r="M90" s="22">
        <v>0.25</v>
      </c>
      <c r="N90" s="4"/>
      <c r="O90" s="52">
        <v>102000</v>
      </c>
      <c r="P90" s="82">
        <v>588974.4690089284</v>
      </c>
      <c r="Q90" s="82">
        <v>561137.44962606067</v>
      </c>
      <c r="R90" s="82">
        <v>535349.21741094871</v>
      </c>
      <c r="S90" s="82">
        <v>511450.60430104763</v>
      </c>
      <c r="T90" s="82">
        <v>478883.58426179807</v>
      </c>
      <c r="U90" s="82">
        <v>458977.71067698929</v>
      </c>
      <c r="V90" s="82">
        <v>440494.77865231747</v>
      </c>
      <c r="W90" s="82">
        <v>414684.80946393264</v>
      </c>
      <c r="X90" s="82">
        <v>399216.07075771113</v>
      </c>
      <c r="Y90" s="82">
        <v>377125.32384740975</v>
      </c>
      <c r="Z90" s="82">
        <v>364136.19594138011</v>
      </c>
      <c r="AA90" s="82">
        <v>345125.97642690589</v>
      </c>
      <c r="AB90" s="4"/>
      <c r="AC90" s="52">
        <v>101000</v>
      </c>
      <c r="AD90" s="12">
        <f t="shared" si="14"/>
        <v>5.774259500087533</v>
      </c>
      <c r="AE90" s="12">
        <f t="shared" si="15"/>
        <v>5.5013475453535357</v>
      </c>
      <c r="AF90" s="12">
        <f t="shared" si="16"/>
        <v>5.2485217393230261</v>
      </c>
      <c r="AG90" s="12">
        <f t="shared" si="17"/>
        <v>5.0142216107945847</v>
      </c>
      <c r="AH90" s="12">
        <f t="shared" si="18"/>
        <v>4.6949371006058636</v>
      </c>
      <c r="AI90" s="12">
        <f t="shared" si="19"/>
        <v>4.499781477225385</v>
      </c>
      <c r="AJ90" s="12">
        <f t="shared" si="20"/>
        <v>4.3185762612972303</v>
      </c>
      <c r="AK90" s="12">
        <f t="shared" si="21"/>
        <v>4.0655373476856145</v>
      </c>
      <c r="AL90" s="12">
        <f t="shared" si="22"/>
        <v>3.9138830466442269</v>
      </c>
      <c r="AM90" s="12">
        <f t="shared" si="23"/>
        <v>3.6973070965432329</v>
      </c>
      <c r="AN90" s="12">
        <f t="shared" si="24"/>
        <v>3.5699627053076481</v>
      </c>
      <c r="AO90" s="12">
        <f t="shared" si="25"/>
        <v>3.3835880041853521</v>
      </c>
      <c r="AP90" s="12"/>
    </row>
    <row r="91" spans="1:42" x14ac:dyDescent="0.2">
      <c r="A91" s="52">
        <v>103000</v>
      </c>
      <c r="B91" s="22">
        <v>0.21499999999999997</v>
      </c>
      <c r="C91" s="22">
        <v>0.21999999999999997</v>
      </c>
      <c r="D91" s="22">
        <v>0.22499999999999998</v>
      </c>
      <c r="E91" s="22">
        <v>0.22999999999999998</v>
      </c>
      <c r="F91" s="22">
        <v>0.22999999999999998</v>
      </c>
      <c r="G91" s="22">
        <v>0.23499999999999999</v>
      </c>
      <c r="H91" s="22">
        <v>0.24</v>
      </c>
      <c r="I91" s="22">
        <v>0.24</v>
      </c>
      <c r="J91" s="22">
        <v>0.245</v>
      </c>
      <c r="K91" s="22">
        <v>0.245</v>
      </c>
      <c r="L91" s="22">
        <v>0.25</v>
      </c>
      <c r="M91" s="22">
        <v>0.25</v>
      </c>
      <c r="N91" s="4"/>
      <c r="O91" s="52">
        <v>103000</v>
      </c>
      <c r="P91" s="82">
        <v>594748.72850901587</v>
      </c>
      <c r="Q91" s="82">
        <v>566638.79717141413</v>
      </c>
      <c r="R91" s="82">
        <v>540597.73915027175</v>
      </c>
      <c r="S91" s="82">
        <v>516464.82591184211</v>
      </c>
      <c r="T91" s="82">
        <v>483578.52136240387</v>
      </c>
      <c r="U91" s="82">
        <v>463477.49215421465</v>
      </c>
      <c r="V91" s="82">
        <v>444813.35491361469</v>
      </c>
      <c r="W91" s="82">
        <v>418750.34681161825</v>
      </c>
      <c r="X91" s="82">
        <v>403129.95380435535</v>
      </c>
      <c r="Y91" s="82">
        <v>380822.63094395294</v>
      </c>
      <c r="Z91" s="82">
        <v>367706.15864668775</v>
      </c>
      <c r="AA91" s="82">
        <v>348509.5644310913</v>
      </c>
      <c r="AB91" s="4"/>
      <c r="AC91" s="52">
        <v>102000</v>
      </c>
      <c r="AD91" s="12">
        <f t="shared" si="14"/>
        <v>5.774259500087533</v>
      </c>
      <c r="AE91" s="12">
        <f t="shared" si="15"/>
        <v>5.5013475453535357</v>
      </c>
      <c r="AF91" s="12">
        <f t="shared" si="16"/>
        <v>5.248521739323027</v>
      </c>
      <c r="AG91" s="12">
        <f t="shared" si="17"/>
        <v>5.0142216107945838</v>
      </c>
      <c r="AH91" s="12">
        <f t="shared" si="18"/>
        <v>4.6949371006058627</v>
      </c>
      <c r="AI91" s="12">
        <f t="shared" si="19"/>
        <v>4.499781477225385</v>
      </c>
      <c r="AJ91" s="12">
        <f t="shared" si="20"/>
        <v>4.3185762612972303</v>
      </c>
      <c r="AK91" s="12">
        <f t="shared" si="21"/>
        <v>4.0655373476856145</v>
      </c>
      <c r="AL91" s="12">
        <f t="shared" si="22"/>
        <v>3.9138830466442265</v>
      </c>
      <c r="AM91" s="12">
        <f t="shared" si="23"/>
        <v>3.6973070965432324</v>
      </c>
      <c r="AN91" s="12">
        <f t="shared" si="24"/>
        <v>3.5699627053076481</v>
      </c>
      <c r="AO91" s="12">
        <f t="shared" si="25"/>
        <v>3.3835880041853525</v>
      </c>
      <c r="AP91" s="12"/>
    </row>
    <row r="92" spans="1:42" x14ac:dyDescent="0.2">
      <c r="A92" s="52">
        <v>104000</v>
      </c>
      <c r="B92" s="22">
        <v>0.21499999999999997</v>
      </c>
      <c r="C92" s="22">
        <v>0.21999999999999997</v>
      </c>
      <c r="D92" s="22">
        <v>0.22499999999999998</v>
      </c>
      <c r="E92" s="22">
        <v>0.22999999999999998</v>
      </c>
      <c r="F92" s="22">
        <v>0.22999999999999998</v>
      </c>
      <c r="G92" s="22">
        <v>0.23499999999999999</v>
      </c>
      <c r="H92" s="22">
        <v>0.24</v>
      </c>
      <c r="I92" s="22">
        <v>0.24</v>
      </c>
      <c r="J92" s="22">
        <v>0.245</v>
      </c>
      <c r="K92" s="22">
        <v>0.245</v>
      </c>
      <c r="L92" s="22">
        <v>0.25</v>
      </c>
      <c r="M92" s="22">
        <v>0.25</v>
      </c>
      <c r="N92" s="4"/>
      <c r="O92" s="52">
        <v>104000</v>
      </c>
      <c r="P92" s="82">
        <v>600522.98800910346</v>
      </c>
      <c r="Q92" s="82">
        <v>572140.14471676771</v>
      </c>
      <c r="R92" s="82">
        <v>545846.26088959479</v>
      </c>
      <c r="S92" s="82">
        <v>521479.04752263671</v>
      </c>
      <c r="T92" s="82">
        <v>488273.45846300974</v>
      </c>
      <c r="U92" s="82">
        <v>467977.27363144007</v>
      </c>
      <c r="V92" s="82">
        <v>449131.93117491191</v>
      </c>
      <c r="W92" s="82">
        <v>422815.88415930385</v>
      </c>
      <c r="X92" s="82">
        <v>407043.83685099962</v>
      </c>
      <c r="Y92" s="82">
        <v>384519.9380404962</v>
      </c>
      <c r="Z92" s="82">
        <v>371276.12135199533</v>
      </c>
      <c r="AA92" s="82">
        <v>351893.1524352766</v>
      </c>
      <c r="AB92" s="4"/>
      <c r="AC92" s="52">
        <v>103000</v>
      </c>
      <c r="AD92" s="12">
        <f t="shared" si="14"/>
        <v>5.774259500087533</v>
      </c>
      <c r="AE92" s="12">
        <f t="shared" si="15"/>
        <v>5.5013475453535357</v>
      </c>
      <c r="AF92" s="12">
        <f t="shared" si="16"/>
        <v>5.248521739323027</v>
      </c>
      <c r="AG92" s="12">
        <f t="shared" si="17"/>
        <v>5.0142216107945838</v>
      </c>
      <c r="AH92" s="12">
        <f t="shared" si="18"/>
        <v>4.6949371006058627</v>
      </c>
      <c r="AI92" s="12">
        <f t="shared" si="19"/>
        <v>4.499781477225385</v>
      </c>
      <c r="AJ92" s="12">
        <f t="shared" si="20"/>
        <v>4.3185762612972303</v>
      </c>
      <c r="AK92" s="12">
        <f t="shared" si="21"/>
        <v>4.0655373476856136</v>
      </c>
      <c r="AL92" s="12">
        <f t="shared" si="22"/>
        <v>3.9138830466442269</v>
      </c>
      <c r="AM92" s="12">
        <f t="shared" si="23"/>
        <v>3.6973070965432329</v>
      </c>
      <c r="AN92" s="12">
        <f t="shared" si="24"/>
        <v>3.5699627053076473</v>
      </c>
      <c r="AO92" s="12">
        <f t="shared" si="25"/>
        <v>3.3835880041853521</v>
      </c>
      <c r="AP92" s="12"/>
    </row>
    <row r="93" spans="1:42" x14ac:dyDescent="0.2">
      <c r="A93" s="52">
        <v>105000</v>
      </c>
      <c r="B93" s="22">
        <v>0.21499999999999997</v>
      </c>
      <c r="C93" s="22">
        <v>0.21999999999999997</v>
      </c>
      <c r="D93" s="22">
        <v>0.22499999999999998</v>
      </c>
      <c r="E93" s="22">
        <v>0.22999999999999998</v>
      </c>
      <c r="F93" s="22">
        <v>0.23499999999999999</v>
      </c>
      <c r="G93" s="22">
        <v>0.23499999999999999</v>
      </c>
      <c r="H93" s="22">
        <v>0.24</v>
      </c>
      <c r="I93" s="22">
        <v>0.24</v>
      </c>
      <c r="J93" s="22">
        <v>0.245</v>
      </c>
      <c r="K93" s="22">
        <v>0.245</v>
      </c>
      <c r="L93" s="22">
        <v>0.25</v>
      </c>
      <c r="M93" s="22">
        <v>0.25</v>
      </c>
      <c r="N93" s="4"/>
      <c r="O93" s="52">
        <v>105000</v>
      </c>
      <c r="P93" s="82">
        <v>606297.24750919105</v>
      </c>
      <c r="Q93" s="82">
        <v>577641.49226212129</v>
      </c>
      <c r="R93" s="82">
        <v>551094.78262891783</v>
      </c>
      <c r="S93" s="82">
        <v>526493.26913343137</v>
      </c>
      <c r="T93" s="82">
        <v>503685.09981499863</v>
      </c>
      <c r="U93" s="82">
        <v>472477.05510866543</v>
      </c>
      <c r="V93" s="82">
        <v>453450.50743620913</v>
      </c>
      <c r="W93" s="82">
        <v>426881.42150698951</v>
      </c>
      <c r="X93" s="82">
        <v>410957.71989764384</v>
      </c>
      <c r="Y93" s="82">
        <v>388217.24513703946</v>
      </c>
      <c r="Z93" s="82">
        <v>374846.08405730303</v>
      </c>
      <c r="AA93" s="82">
        <v>355276.74043946195</v>
      </c>
      <c r="AB93" s="4"/>
      <c r="AC93" s="52">
        <v>104000</v>
      </c>
      <c r="AD93" s="12">
        <f t="shared" si="14"/>
        <v>5.7742595000875339</v>
      </c>
      <c r="AE93" s="12">
        <f t="shared" si="15"/>
        <v>5.5013475453535365</v>
      </c>
      <c r="AF93" s="12">
        <f t="shared" si="16"/>
        <v>5.248521739323027</v>
      </c>
      <c r="AG93" s="12">
        <f t="shared" si="17"/>
        <v>5.0142216107945847</v>
      </c>
      <c r="AH93" s="12">
        <f t="shared" si="18"/>
        <v>4.7970009506190348</v>
      </c>
      <c r="AI93" s="12">
        <f t="shared" si="19"/>
        <v>4.499781477225385</v>
      </c>
      <c r="AJ93" s="12">
        <f t="shared" si="20"/>
        <v>4.3185762612972294</v>
      </c>
      <c r="AK93" s="12">
        <f t="shared" si="21"/>
        <v>4.0655373476856145</v>
      </c>
      <c r="AL93" s="12">
        <f t="shared" si="22"/>
        <v>3.9138830466442269</v>
      </c>
      <c r="AM93" s="12">
        <f t="shared" si="23"/>
        <v>3.6973070965432329</v>
      </c>
      <c r="AN93" s="12">
        <f t="shared" si="24"/>
        <v>3.5699627053076477</v>
      </c>
      <c r="AO93" s="12">
        <f t="shared" si="25"/>
        <v>3.3835880041853521</v>
      </c>
      <c r="AP93" s="12"/>
    </row>
    <row r="94" spans="1:42" x14ac:dyDescent="0.2">
      <c r="A94" s="52">
        <v>106000</v>
      </c>
      <c r="B94" s="22">
        <v>0.21999999999999997</v>
      </c>
      <c r="C94" s="22">
        <v>0.21999999999999997</v>
      </c>
      <c r="D94" s="22">
        <v>0.22499999999999998</v>
      </c>
      <c r="E94" s="22">
        <v>0.22999999999999998</v>
      </c>
      <c r="F94" s="22">
        <v>0.23499999999999999</v>
      </c>
      <c r="G94" s="22">
        <v>0.23499999999999999</v>
      </c>
      <c r="H94" s="22">
        <v>0.24</v>
      </c>
      <c r="I94" s="22">
        <v>0.24</v>
      </c>
      <c r="J94" s="22">
        <v>0.245</v>
      </c>
      <c r="K94" s="22">
        <v>0.245</v>
      </c>
      <c r="L94" s="22">
        <v>0.25</v>
      </c>
      <c r="M94" s="22">
        <v>0.25</v>
      </c>
      <c r="N94" s="4"/>
      <c r="O94" s="52">
        <v>106000</v>
      </c>
      <c r="P94" s="82">
        <v>626305.72810251755</v>
      </c>
      <c r="Q94" s="82">
        <v>583142.83980747475</v>
      </c>
      <c r="R94" s="82">
        <v>556343.30436824088</v>
      </c>
      <c r="S94" s="82">
        <v>531507.49074422591</v>
      </c>
      <c r="T94" s="82">
        <v>508482.10076561768</v>
      </c>
      <c r="U94" s="82">
        <v>476976.83658589085</v>
      </c>
      <c r="V94" s="82">
        <v>457769.0836975064</v>
      </c>
      <c r="W94" s="82">
        <v>430946.95885467512</v>
      </c>
      <c r="X94" s="82">
        <v>414871.60294428805</v>
      </c>
      <c r="Y94" s="82">
        <v>391914.55223358265</v>
      </c>
      <c r="Z94" s="82">
        <v>378416.04676261073</v>
      </c>
      <c r="AA94" s="82">
        <v>358660.32844364736</v>
      </c>
      <c r="AB94" s="4"/>
      <c r="AC94" s="52">
        <v>105000</v>
      </c>
      <c r="AD94" s="12">
        <f t="shared" si="14"/>
        <v>5.9085446047407313</v>
      </c>
      <c r="AE94" s="12">
        <f t="shared" si="15"/>
        <v>5.5013475453535357</v>
      </c>
      <c r="AF94" s="12">
        <f t="shared" si="16"/>
        <v>5.248521739323027</v>
      </c>
      <c r="AG94" s="12">
        <f t="shared" si="17"/>
        <v>5.0142216107945838</v>
      </c>
      <c r="AH94" s="12">
        <f t="shared" si="18"/>
        <v>4.7970009506190348</v>
      </c>
      <c r="AI94" s="12">
        <f t="shared" si="19"/>
        <v>4.499781477225385</v>
      </c>
      <c r="AJ94" s="12">
        <f t="shared" si="20"/>
        <v>4.3185762612972303</v>
      </c>
      <c r="AK94" s="12">
        <f t="shared" si="21"/>
        <v>4.0655373476856145</v>
      </c>
      <c r="AL94" s="12">
        <f t="shared" si="22"/>
        <v>3.9138830466442269</v>
      </c>
      <c r="AM94" s="12">
        <f t="shared" si="23"/>
        <v>3.6973070965432324</v>
      </c>
      <c r="AN94" s="12">
        <f t="shared" si="24"/>
        <v>3.5699627053076486</v>
      </c>
      <c r="AO94" s="12">
        <f t="shared" si="25"/>
        <v>3.3835880041853525</v>
      </c>
      <c r="AP94" s="12"/>
    </row>
    <row r="95" spans="1:42" x14ac:dyDescent="0.2">
      <c r="A95" s="52">
        <v>107000</v>
      </c>
      <c r="B95" s="22">
        <v>0.21999999999999997</v>
      </c>
      <c r="C95" s="22">
        <v>0.21999999999999997</v>
      </c>
      <c r="D95" s="22">
        <v>0.22499999999999998</v>
      </c>
      <c r="E95" s="22">
        <v>0.22999999999999998</v>
      </c>
      <c r="F95" s="22">
        <v>0.23499999999999999</v>
      </c>
      <c r="G95" s="22">
        <v>0.23499999999999999</v>
      </c>
      <c r="H95" s="22">
        <v>0.24</v>
      </c>
      <c r="I95" s="22">
        <v>0.245</v>
      </c>
      <c r="J95" s="22">
        <v>0.245</v>
      </c>
      <c r="K95" s="22">
        <v>0.25</v>
      </c>
      <c r="L95" s="22">
        <v>0.25</v>
      </c>
      <c r="M95" s="22">
        <v>0.255</v>
      </c>
      <c r="N95" s="4"/>
      <c r="O95" s="52">
        <v>107000</v>
      </c>
      <c r="P95" s="82">
        <v>632214.27270725823</v>
      </c>
      <c r="Q95" s="82">
        <v>588644.18735282833</v>
      </c>
      <c r="R95" s="82">
        <v>561591.82610756392</v>
      </c>
      <c r="S95" s="82">
        <v>536521.71235502046</v>
      </c>
      <c r="T95" s="82">
        <v>513279.10171623668</v>
      </c>
      <c r="U95" s="82">
        <v>481476.61806311616</v>
      </c>
      <c r="V95" s="82">
        <v>462087.65995880362</v>
      </c>
      <c r="W95" s="82">
        <v>444075.25653990993</v>
      </c>
      <c r="X95" s="82">
        <v>418785.48599093233</v>
      </c>
      <c r="Y95" s="82">
        <v>403685.5707450264</v>
      </c>
      <c r="Z95" s="82">
        <v>381986.00946791831</v>
      </c>
      <c r="AA95" s="82">
        <v>369284.79477678932</v>
      </c>
      <c r="AB95" s="4"/>
      <c r="AC95" s="52">
        <v>106000</v>
      </c>
      <c r="AD95" s="12">
        <f t="shared" si="14"/>
        <v>5.9085446047407313</v>
      </c>
      <c r="AE95" s="12">
        <f t="shared" si="15"/>
        <v>5.5013475453535357</v>
      </c>
      <c r="AF95" s="12">
        <f t="shared" si="16"/>
        <v>5.248521739323027</v>
      </c>
      <c r="AG95" s="12">
        <f t="shared" si="17"/>
        <v>5.0142216107945838</v>
      </c>
      <c r="AH95" s="12">
        <f t="shared" si="18"/>
        <v>4.7970009506190348</v>
      </c>
      <c r="AI95" s="12">
        <f t="shared" si="19"/>
        <v>4.499781477225385</v>
      </c>
      <c r="AJ95" s="12">
        <f t="shared" si="20"/>
        <v>4.3185762612972303</v>
      </c>
      <c r="AK95" s="12">
        <f t="shared" si="21"/>
        <v>4.1502360424290643</v>
      </c>
      <c r="AL95" s="12">
        <f t="shared" si="22"/>
        <v>3.9138830466442274</v>
      </c>
      <c r="AM95" s="12">
        <f t="shared" si="23"/>
        <v>3.7727623434114617</v>
      </c>
      <c r="AN95" s="12">
        <f t="shared" si="24"/>
        <v>3.5699627053076477</v>
      </c>
      <c r="AO95" s="12">
        <f t="shared" si="25"/>
        <v>3.451259764269059</v>
      </c>
      <c r="AP95" s="12"/>
    </row>
    <row r="96" spans="1:42" x14ac:dyDescent="0.2">
      <c r="A96" s="52">
        <v>108000</v>
      </c>
      <c r="B96" s="22">
        <v>0.21999999999999997</v>
      </c>
      <c r="C96" s="22">
        <v>0.22499999999999998</v>
      </c>
      <c r="D96" s="22">
        <v>0.22499999999999998</v>
      </c>
      <c r="E96" s="22">
        <v>0.22999999999999998</v>
      </c>
      <c r="F96" s="22">
        <v>0.23499999999999999</v>
      </c>
      <c r="G96" s="22">
        <v>0.23499999999999999</v>
      </c>
      <c r="H96" s="22">
        <v>0.24</v>
      </c>
      <c r="I96" s="22">
        <v>0.245</v>
      </c>
      <c r="J96" s="22">
        <v>0.245</v>
      </c>
      <c r="K96" s="22">
        <v>0.25</v>
      </c>
      <c r="L96" s="22">
        <v>0.25</v>
      </c>
      <c r="M96" s="22">
        <v>0.255</v>
      </c>
      <c r="N96" s="4"/>
      <c r="O96" s="52">
        <v>108000</v>
      </c>
      <c r="P96" s="82">
        <v>638122.81731199904</v>
      </c>
      <c r="Q96" s="82">
        <v>607648.84250950417</v>
      </c>
      <c r="R96" s="82">
        <v>566840.34784688696</v>
      </c>
      <c r="S96" s="82">
        <v>541535.933965815</v>
      </c>
      <c r="T96" s="82">
        <v>518076.10266685573</v>
      </c>
      <c r="U96" s="82">
        <v>485976.39954034158</v>
      </c>
      <c r="V96" s="82">
        <v>466406.23622010084</v>
      </c>
      <c r="W96" s="82">
        <v>448225.49258233898</v>
      </c>
      <c r="X96" s="82">
        <v>422699.36903757654</v>
      </c>
      <c r="Y96" s="82">
        <v>407458.33308843791</v>
      </c>
      <c r="Z96" s="82">
        <v>385555.97217322595</v>
      </c>
      <c r="AA96" s="82">
        <v>372736.05454105837</v>
      </c>
      <c r="AB96" s="4"/>
      <c r="AC96" s="52">
        <v>107000</v>
      </c>
      <c r="AD96" s="12">
        <f t="shared" si="14"/>
        <v>5.9085446047407322</v>
      </c>
      <c r="AE96" s="12">
        <f t="shared" si="15"/>
        <v>5.6263781713842977</v>
      </c>
      <c r="AF96" s="12">
        <f t="shared" si="16"/>
        <v>5.248521739323027</v>
      </c>
      <c r="AG96" s="12">
        <f t="shared" si="17"/>
        <v>5.014221610794583</v>
      </c>
      <c r="AH96" s="12">
        <f t="shared" si="18"/>
        <v>4.7970009506190348</v>
      </c>
      <c r="AI96" s="12">
        <f t="shared" si="19"/>
        <v>4.499781477225385</v>
      </c>
      <c r="AJ96" s="12">
        <f t="shared" si="20"/>
        <v>4.3185762612972303</v>
      </c>
      <c r="AK96" s="12">
        <f t="shared" si="21"/>
        <v>4.1502360424290643</v>
      </c>
      <c r="AL96" s="12">
        <f t="shared" si="22"/>
        <v>3.9138830466442274</v>
      </c>
      <c r="AM96" s="12">
        <f t="shared" si="23"/>
        <v>3.7727623434114621</v>
      </c>
      <c r="AN96" s="12">
        <f t="shared" si="24"/>
        <v>3.5699627053076477</v>
      </c>
      <c r="AO96" s="12">
        <f t="shared" si="25"/>
        <v>3.451259764269059</v>
      </c>
      <c r="AP96" s="12"/>
    </row>
    <row r="97" spans="1:42" x14ac:dyDescent="0.2">
      <c r="A97" s="52">
        <v>109000</v>
      </c>
      <c r="B97" s="22">
        <v>0.21999999999999997</v>
      </c>
      <c r="C97" s="22">
        <v>0.22499999999999998</v>
      </c>
      <c r="D97" s="22">
        <v>0.22499999999999998</v>
      </c>
      <c r="E97" s="22">
        <v>0.22999999999999998</v>
      </c>
      <c r="F97" s="22">
        <v>0.23499999999999999</v>
      </c>
      <c r="G97" s="22">
        <v>0.24</v>
      </c>
      <c r="H97" s="22">
        <v>0.24</v>
      </c>
      <c r="I97" s="22">
        <v>0.245</v>
      </c>
      <c r="J97" s="22">
        <v>0.245</v>
      </c>
      <c r="K97" s="22">
        <v>0.25</v>
      </c>
      <c r="L97" s="22">
        <v>0.25</v>
      </c>
      <c r="M97" s="22">
        <v>0.255</v>
      </c>
      <c r="N97" s="4"/>
      <c r="O97" s="52">
        <v>109000</v>
      </c>
      <c r="P97" s="82">
        <v>644031.36191673973</v>
      </c>
      <c r="Q97" s="82">
        <v>613275.22068088851</v>
      </c>
      <c r="R97" s="82">
        <v>572088.86958620988</v>
      </c>
      <c r="S97" s="82">
        <v>546550.15557660966</v>
      </c>
      <c r="T97" s="82">
        <v>522873.10361747479</v>
      </c>
      <c r="U97" s="82">
        <v>500911.84444347263</v>
      </c>
      <c r="V97" s="82">
        <v>470724.81248139805</v>
      </c>
      <c r="W97" s="82">
        <v>452375.72862476797</v>
      </c>
      <c r="X97" s="82">
        <v>426613.2520842207</v>
      </c>
      <c r="Y97" s="82">
        <v>411231.09543184936</v>
      </c>
      <c r="Z97" s="82">
        <v>389125.93487853365</v>
      </c>
      <c r="AA97" s="82">
        <v>376187.31430532743</v>
      </c>
      <c r="AB97" s="4"/>
      <c r="AC97" s="52">
        <v>108000</v>
      </c>
      <c r="AD97" s="12">
        <f t="shared" si="14"/>
        <v>5.9085446047407313</v>
      </c>
      <c r="AE97" s="12">
        <f t="shared" si="15"/>
        <v>5.6263781713842986</v>
      </c>
      <c r="AF97" s="12">
        <f t="shared" si="16"/>
        <v>5.2485217393230261</v>
      </c>
      <c r="AG97" s="12">
        <f t="shared" si="17"/>
        <v>5.0142216107945838</v>
      </c>
      <c r="AH97" s="12">
        <f t="shared" si="18"/>
        <v>4.7970009506190348</v>
      </c>
      <c r="AI97" s="12">
        <f t="shared" si="19"/>
        <v>4.595521508655712</v>
      </c>
      <c r="AJ97" s="12">
        <f t="shared" si="20"/>
        <v>4.3185762612972303</v>
      </c>
      <c r="AK97" s="12">
        <f t="shared" si="21"/>
        <v>4.1502360424290643</v>
      </c>
      <c r="AL97" s="12">
        <f t="shared" si="22"/>
        <v>3.9138830466442265</v>
      </c>
      <c r="AM97" s="12">
        <f t="shared" si="23"/>
        <v>3.7727623434114621</v>
      </c>
      <c r="AN97" s="12">
        <f t="shared" si="24"/>
        <v>3.5699627053076481</v>
      </c>
      <c r="AO97" s="12">
        <f t="shared" si="25"/>
        <v>3.451259764269059</v>
      </c>
      <c r="AP97" s="12"/>
    </row>
    <row r="98" spans="1:42" x14ac:dyDescent="0.2">
      <c r="A98" s="52">
        <v>110000</v>
      </c>
      <c r="B98" s="22">
        <v>0.21999999999999997</v>
      </c>
      <c r="C98" s="22">
        <v>0.22499999999999998</v>
      </c>
      <c r="D98" s="22">
        <v>0.22999999999999998</v>
      </c>
      <c r="E98" s="22">
        <v>0.22999999999999998</v>
      </c>
      <c r="F98" s="22">
        <v>0.23499999999999999</v>
      </c>
      <c r="G98" s="22">
        <v>0.24</v>
      </c>
      <c r="H98" s="22">
        <v>0.24</v>
      </c>
      <c r="I98" s="22">
        <v>0.245</v>
      </c>
      <c r="J98" s="22">
        <v>0.245</v>
      </c>
      <c r="K98" s="22">
        <v>0.25</v>
      </c>
      <c r="L98" s="22">
        <v>0.25</v>
      </c>
      <c r="M98" s="22">
        <v>0.255</v>
      </c>
      <c r="N98" s="4"/>
      <c r="O98" s="52">
        <v>110000</v>
      </c>
      <c r="P98" s="82">
        <v>649939.90652148053</v>
      </c>
      <c r="Q98" s="82">
        <v>618901.59885227273</v>
      </c>
      <c r="R98" s="82">
        <v>590167.11113276705</v>
      </c>
      <c r="S98" s="82">
        <v>551564.3771874042</v>
      </c>
      <c r="T98" s="82">
        <v>527670.10456809378</v>
      </c>
      <c r="U98" s="82">
        <v>505507.36595212837</v>
      </c>
      <c r="V98" s="82">
        <v>475043.38874269527</v>
      </c>
      <c r="W98" s="82">
        <v>456525.96466719714</v>
      </c>
      <c r="X98" s="82">
        <v>430527.13513086498</v>
      </c>
      <c r="Y98" s="82">
        <v>415003.85777526081</v>
      </c>
      <c r="Z98" s="82">
        <v>392695.89758384123</v>
      </c>
      <c r="AA98" s="82">
        <v>379638.57406959648</v>
      </c>
      <c r="AB98" s="4"/>
      <c r="AC98" s="52">
        <v>109000</v>
      </c>
      <c r="AD98" s="12">
        <f t="shared" si="14"/>
        <v>5.9085446047407322</v>
      </c>
      <c r="AE98" s="12">
        <f t="shared" si="15"/>
        <v>5.6263781713842977</v>
      </c>
      <c r="AF98" s="12">
        <f t="shared" si="16"/>
        <v>5.3651555557524278</v>
      </c>
      <c r="AG98" s="12">
        <f t="shared" si="17"/>
        <v>5.0142216107945838</v>
      </c>
      <c r="AH98" s="12">
        <f t="shared" si="18"/>
        <v>4.7970009506190348</v>
      </c>
      <c r="AI98" s="12">
        <f t="shared" si="19"/>
        <v>4.5955215086557129</v>
      </c>
      <c r="AJ98" s="12">
        <f t="shared" si="20"/>
        <v>4.3185762612972294</v>
      </c>
      <c r="AK98" s="12">
        <f t="shared" si="21"/>
        <v>4.1502360424290652</v>
      </c>
      <c r="AL98" s="12">
        <f t="shared" si="22"/>
        <v>3.9138830466442269</v>
      </c>
      <c r="AM98" s="12">
        <f t="shared" si="23"/>
        <v>3.7727623434114621</v>
      </c>
      <c r="AN98" s="12">
        <f t="shared" si="24"/>
        <v>3.5699627053076477</v>
      </c>
      <c r="AO98" s="12">
        <f t="shared" si="25"/>
        <v>3.451259764269059</v>
      </c>
      <c r="AP98" s="12"/>
    </row>
    <row r="99" spans="1:42" x14ac:dyDescent="0.2">
      <c r="A99" s="5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4"/>
      <c r="O99" s="5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4"/>
      <c r="AC99" s="5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49" spans="1:13" x14ac:dyDescent="0.2">
      <c r="A149" s="7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1:13" x14ac:dyDescent="0.2">
      <c r="A150" s="7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1:13" x14ac:dyDescent="0.2">
      <c r="A151" s="7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">
      <c r="A152" s="7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1:13" x14ac:dyDescent="0.2">
      <c r="A153" s="7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">
      <c r="A154" s="7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1:13" x14ac:dyDescent="0.2">
      <c r="A155" s="7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">
      <c r="A156" s="7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1:13" x14ac:dyDescent="0.2">
      <c r="A157" s="7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">
      <c r="A158" s="7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1:13" x14ac:dyDescent="0.2">
      <c r="A159" s="7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">
      <c r="A160" s="7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spans="1:13" x14ac:dyDescent="0.2">
      <c r="A161" s="7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">
      <c r="A162" s="7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1:13" x14ac:dyDescent="0.2">
      <c r="A163" s="7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">
      <c r="A164" s="7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1:13" x14ac:dyDescent="0.2">
      <c r="A165" s="7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">
      <c r="A166" s="7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</row>
    <row r="167" spans="1:13" x14ac:dyDescent="0.2">
      <c r="A167" s="7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">
      <c r="A168" s="7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</row>
    <row r="169" spans="1:13" x14ac:dyDescent="0.2">
      <c r="A169" s="7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">
      <c r="A170" s="7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</row>
    <row r="171" spans="1:13" x14ac:dyDescent="0.2">
      <c r="A171" s="7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">
      <c r="A172" s="7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</row>
    <row r="173" spans="1:13" x14ac:dyDescent="0.2">
      <c r="A173" s="7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">
      <c r="A174" s="7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spans="1:13" x14ac:dyDescent="0.2">
      <c r="A175" s="7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">
      <c r="A176" s="7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spans="1:13" x14ac:dyDescent="0.2">
      <c r="A177" s="7"/>
      <c r="B177" s="8"/>
      <c r="C177" s="8"/>
      <c r="D177" s="8"/>
      <c r="E177" s="8"/>
      <c r="F177" s="8"/>
      <c r="G177" s="13"/>
      <c r="H177" s="13"/>
      <c r="I177" s="13"/>
      <c r="J177" s="13"/>
      <c r="K177" s="13"/>
      <c r="L177" s="13"/>
      <c r="M177" s="13"/>
    </row>
    <row r="178" spans="1:13" x14ac:dyDescent="0.2">
      <c r="A178" s="7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1:13" x14ac:dyDescent="0.2">
      <c r="A179" s="7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1:13" x14ac:dyDescent="0.2">
      <c r="A180" s="7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1:13" x14ac:dyDescent="0.2">
      <c r="A181" s="7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1:13" x14ac:dyDescent="0.2">
      <c r="A182" s="7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1:13" x14ac:dyDescent="0.2">
      <c r="A183" s="7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1:13" x14ac:dyDescent="0.2">
      <c r="A184" s="7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1:13" x14ac:dyDescent="0.2">
      <c r="A185" s="7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1:13" x14ac:dyDescent="0.2">
      <c r="A186" s="7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1:13" x14ac:dyDescent="0.2">
      <c r="A187" s="7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</row>
    <row r="188" spans="1:13" x14ac:dyDescent="0.2">
      <c r="A188" s="7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</row>
    <row r="189" spans="1:13" x14ac:dyDescent="0.2">
      <c r="A189" s="7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spans="1:13" x14ac:dyDescent="0.2">
      <c r="A190" s="7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1:13" x14ac:dyDescent="0.2">
      <c r="A191" s="7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spans="1:13" x14ac:dyDescent="0.2">
      <c r="A192" s="7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1:13" x14ac:dyDescent="0.2">
      <c r="A193" s="7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</row>
    <row r="194" spans="1:13" x14ac:dyDescent="0.2">
      <c r="A194" s="7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1:13" x14ac:dyDescent="0.2">
      <c r="A195" s="7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1:13" x14ac:dyDescent="0.2">
      <c r="A196" s="7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1:13" x14ac:dyDescent="0.2">
      <c r="A197" s="7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</row>
    <row r="198" spans="1:13" x14ac:dyDescent="0.2">
      <c r="A198" s="7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1:13" x14ac:dyDescent="0.2">
      <c r="A199" s="7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1:13" x14ac:dyDescent="0.2">
      <c r="A200" s="7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1:13" x14ac:dyDescent="0.2">
      <c r="A201" s="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1:13" x14ac:dyDescent="0.2">
      <c r="A202" s="7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1:13" x14ac:dyDescent="0.2">
      <c r="A203" s="7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</row>
    <row r="204" spans="1:13" x14ac:dyDescent="0.2">
      <c r="A204" s="7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1:13" x14ac:dyDescent="0.2">
      <c r="A205" s="7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spans="1:13" x14ac:dyDescent="0.2">
      <c r="A206" s="7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7" spans="1:13" x14ac:dyDescent="0.2">
      <c r="A207" s="7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</row>
    <row r="208" spans="1:13" x14ac:dyDescent="0.2">
      <c r="A208" s="7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</row>
    <row r="209" spans="1:13" x14ac:dyDescent="0.2">
      <c r="A209" s="7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</row>
    <row r="210" spans="1:13" x14ac:dyDescent="0.2">
      <c r="A210" s="7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</row>
    <row r="211" spans="1:13" x14ac:dyDescent="0.2">
      <c r="A211" s="7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</row>
    <row r="212" spans="1:13" x14ac:dyDescent="0.2">
      <c r="A212" s="7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</row>
    <row r="213" spans="1:13" x14ac:dyDescent="0.2">
      <c r="A213" s="7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</row>
    <row r="214" spans="1:13" x14ac:dyDescent="0.2">
      <c r="A214" s="7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</row>
    <row r="215" spans="1:13" x14ac:dyDescent="0.2">
      <c r="A215" s="7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</row>
    <row r="216" spans="1:13" x14ac:dyDescent="0.2">
      <c r="A216" s="7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</row>
    <row r="217" spans="1:13" x14ac:dyDescent="0.2">
      <c r="A217" s="7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</row>
    <row r="218" spans="1:13" x14ac:dyDescent="0.2">
      <c r="A218" s="7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</row>
    <row r="219" spans="1:13" x14ac:dyDescent="0.2">
      <c r="A219" s="7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</row>
    <row r="220" spans="1:13" x14ac:dyDescent="0.2">
      <c r="A220" s="7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</row>
    <row r="249" spans="1:12" x14ac:dyDescent="0.2">
      <c r="A249" s="7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</row>
    <row r="250" spans="1:12" x14ac:dyDescent="0.2">
      <c r="A250" s="7"/>
      <c r="B250" s="59"/>
      <c r="C250" s="60"/>
      <c r="D250" s="60"/>
      <c r="E250" s="60"/>
      <c r="F250" s="60"/>
      <c r="G250" s="60"/>
      <c r="H250" s="60"/>
      <c r="I250" s="60"/>
      <c r="J250" s="60"/>
      <c r="K250" s="60"/>
      <c r="L250" s="60"/>
    </row>
    <row r="251" spans="1:12" x14ac:dyDescent="0.2">
      <c r="A251" s="7"/>
      <c r="B251" s="59"/>
      <c r="C251" s="60"/>
      <c r="D251" s="60"/>
      <c r="E251" s="60"/>
      <c r="F251" s="60"/>
      <c r="G251" s="60"/>
      <c r="H251" s="60"/>
      <c r="I251" s="60"/>
      <c r="J251" s="60"/>
      <c r="K251" s="60"/>
      <c r="L251" s="60"/>
    </row>
    <row r="252" spans="1:12" x14ac:dyDescent="0.2">
      <c r="A252" s="7"/>
      <c r="B252" s="59"/>
      <c r="C252" s="60"/>
      <c r="D252" s="60"/>
      <c r="E252" s="60"/>
      <c r="F252" s="60"/>
      <c r="G252" s="60"/>
      <c r="H252" s="60"/>
      <c r="I252" s="60"/>
      <c r="J252" s="60"/>
      <c r="K252" s="60"/>
      <c r="L252" s="60"/>
    </row>
    <row r="253" spans="1:12" x14ac:dyDescent="0.2">
      <c r="A253" s="7"/>
      <c r="B253" s="59"/>
      <c r="C253" s="60"/>
      <c r="D253" s="60"/>
      <c r="E253" s="60"/>
      <c r="F253" s="60"/>
      <c r="G253" s="60"/>
      <c r="H253" s="60"/>
      <c r="I253" s="60"/>
      <c r="J253" s="60"/>
      <c r="K253" s="60"/>
      <c r="L253" s="60"/>
    </row>
    <row r="254" spans="1:12" x14ac:dyDescent="0.2">
      <c r="A254" s="7"/>
      <c r="B254" s="59"/>
      <c r="C254" s="60"/>
      <c r="D254" s="60"/>
      <c r="E254" s="60"/>
      <c r="F254" s="60"/>
      <c r="G254" s="60"/>
      <c r="H254" s="60"/>
      <c r="I254" s="60"/>
      <c r="J254" s="60"/>
      <c r="K254" s="60"/>
      <c r="L254" s="60"/>
    </row>
    <row r="255" spans="1:12" x14ac:dyDescent="0.2">
      <c r="A255" s="7"/>
      <c r="B255" s="59"/>
      <c r="C255" s="60"/>
      <c r="D255" s="60"/>
      <c r="E255" s="60"/>
      <c r="F255" s="60"/>
      <c r="G255" s="60"/>
      <c r="H255" s="60"/>
      <c r="I255" s="60"/>
      <c r="J255" s="60"/>
      <c r="K255" s="60"/>
      <c r="L255" s="60"/>
    </row>
    <row r="256" spans="1:12" x14ac:dyDescent="0.2">
      <c r="A256" s="7"/>
      <c r="B256" s="59"/>
      <c r="C256" s="60"/>
      <c r="D256" s="60"/>
      <c r="E256" s="60"/>
      <c r="F256" s="60"/>
      <c r="G256" s="60"/>
      <c r="H256" s="60"/>
      <c r="I256" s="60"/>
      <c r="J256" s="60"/>
      <c r="K256" s="60"/>
      <c r="L256" s="60"/>
    </row>
    <row r="257" spans="1:12" x14ac:dyDescent="0.2">
      <c r="A257" s="7"/>
      <c r="B257" s="59"/>
      <c r="C257" s="60"/>
      <c r="D257" s="60"/>
      <c r="E257" s="60"/>
      <c r="F257" s="60"/>
      <c r="G257" s="60"/>
      <c r="H257" s="60"/>
      <c r="I257" s="60"/>
      <c r="J257" s="60"/>
      <c r="K257" s="60"/>
      <c r="L257" s="60"/>
    </row>
    <row r="258" spans="1:12" x14ac:dyDescent="0.2">
      <c r="A258" s="7"/>
      <c r="B258" s="59"/>
      <c r="C258" s="60"/>
      <c r="D258" s="60"/>
      <c r="E258" s="60"/>
      <c r="F258" s="60"/>
      <c r="G258" s="60"/>
      <c r="H258" s="60"/>
      <c r="I258" s="60"/>
      <c r="J258" s="60"/>
      <c r="K258" s="60"/>
      <c r="L258" s="60"/>
    </row>
    <row r="259" spans="1:12" x14ac:dyDescent="0.2">
      <c r="A259" s="7"/>
      <c r="B259" s="59"/>
      <c r="C259" s="60"/>
      <c r="D259" s="60"/>
      <c r="E259" s="60"/>
      <c r="F259" s="60"/>
      <c r="G259" s="60"/>
      <c r="H259" s="60"/>
      <c r="I259" s="60"/>
      <c r="J259" s="60"/>
      <c r="K259" s="60"/>
      <c r="L259" s="60"/>
    </row>
    <row r="260" spans="1:12" x14ac:dyDescent="0.2">
      <c r="A260" s="7"/>
      <c r="B260" s="59"/>
      <c r="C260" s="60"/>
      <c r="D260" s="60"/>
      <c r="E260" s="60"/>
      <c r="F260" s="60"/>
      <c r="G260" s="60"/>
      <c r="H260" s="60"/>
      <c r="I260" s="60"/>
      <c r="J260" s="60"/>
      <c r="K260" s="60"/>
      <c r="L260" s="60"/>
    </row>
    <row r="261" spans="1:12" x14ac:dyDescent="0.2">
      <c r="A261" s="7"/>
      <c r="B261" s="59"/>
      <c r="C261" s="60"/>
      <c r="D261" s="60"/>
      <c r="E261" s="60"/>
      <c r="F261" s="60"/>
      <c r="G261" s="60"/>
      <c r="H261" s="60"/>
      <c r="I261" s="60"/>
      <c r="J261" s="60"/>
      <c r="K261" s="60"/>
      <c r="L261" s="60"/>
    </row>
    <row r="262" spans="1:12" x14ac:dyDescent="0.2">
      <c r="A262" s="7"/>
      <c r="B262" s="59"/>
      <c r="C262" s="60"/>
      <c r="D262" s="60"/>
      <c r="E262" s="60"/>
      <c r="F262" s="60"/>
      <c r="G262" s="60"/>
      <c r="H262" s="60"/>
      <c r="I262" s="60"/>
      <c r="J262" s="60"/>
      <c r="K262" s="60"/>
      <c r="L262" s="60"/>
    </row>
    <row r="263" spans="1:12" x14ac:dyDescent="0.2">
      <c r="A263" s="7"/>
      <c r="B263" s="59"/>
      <c r="C263" s="60"/>
      <c r="D263" s="60"/>
      <c r="E263" s="60"/>
      <c r="F263" s="60"/>
      <c r="G263" s="60"/>
      <c r="H263" s="60"/>
      <c r="I263" s="60"/>
      <c r="J263" s="60"/>
      <c r="K263" s="60"/>
      <c r="L263" s="60"/>
    </row>
    <row r="264" spans="1:12" x14ac:dyDescent="0.2">
      <c r="A264" s="7"/>
      <c r="B264" s="59"/>
      <c r="C264" s="60"/>
      <c r="D264" s="60"/>
      <c r="E264" s="60"/>
      <c r="F264" s="60"/>
      <c r="G264" s="60"/>
      <c r="H264" s="60"/>
      <c r="I264" s="60"/>
      <c r="J264" s="60"/>
      <c r="K264" s="60"/>
      <c r="L264" s="60"/>
    </row>
    <row r="265" spans="1:12" x14ac:dyDescent="0.2">
      <c r="A265" s="7"/>
      <c r="B265" s="59"/>
      <c r="C265" s="60"/>
      <c r="D265" s="60"/>
      <c r="E265" s="60"/>
      <c r="F265" s="60"/>
      <c r="G265" s="60"/>
      <c r="H265" s="60"/>
      <c r="I265" s="60"/>
      <c r="J265" s="60"/>
      <c r="K265" s="60"/>
      <c r="L265" s="60"/>
    </row>
    <row r="266" spans="1:12" x14ac:dyDescent="0.2">
      <c r="A266" s="7"/>
      <c r="B266" s="59"/>
      <c r="C266" s="60"/>
      <c r="D266" s="60"/>
      <c r="E266" s="60"/>
      <c r="F266" s="60"/>
      <c r="G266" s="60"/>
      <c r="H266" s="60"/>
      <c r="I266" s="60"/>
      <c r="J266" s="60"/>
      <c r="K266" s="60"/>
      <c r="L266" s="60"/>
    </row>
    <row r="267" spans="1:12" x14ac:dyDescent="0.2">
      <c r="A267" s="7"/>
      <c r="B267" s="59"/>
      <c r="C267" s="60"/>
      <c r="D267" s="60"/>
      <c r="E267" s="60"/>
      <c r="F267" s="60"/>
      <c r="G267" s="60"/>
      <c r="H267" s="60"/>
      <c r="I267" s="60"/>
      <c r="J267" s="60"/>
      <c r="K267" s="60"/>
      <c r="L267" s="60"/>
    </row>
    <row r="268" spans="1:12" x14ac:dyDescent="0.2">
      <c r="A268" s="7"/>
      <c r="B268" s="59"/>
      <c r="C268" s="60"/>
      <c r="D268" s="60"/>
      <c r="E268" s="60"/>
      <c r="F268" s="60"/>
      <c r="G268" s="60"/>
      <c r="H268" s="60"/>
      <c r="I268" s="60"/>
      <c r="J268" s="60"/>
      <c r="K268" s="60"/>
      <c r="L268" s="60"/>
    </row>
    <row r="269" spans="1:12" x14ac:dyDescent="0.2">
      <c r="A269" s="7"/>
      <c r="B269" s="59"/>
      <c r="C269" s="60"/>
      <c r="D269" s="60"/>
      <c r="E269" s="60"/>
      <c r="F269" s="60"/>
      <c r="G269" s="60"/>
      <c r="H269" s="60"/>
      <c r="I269" s="60"/>
      <c r="J269" s="60"/>
      <c r="K269" s="60"/>
      <c r="L269" s="60"/>
    </row>
    <row r="270" spans="1:12" x14ac:dyDescent="0.2">
      <c r="A270" s="7"/>
      <c r="B270" s="59"/>
      <c r="C270" s="60"/>
      <c r="D270" s="60"/>
      <c r="E270" s="60"/>
      <c r="F270" s="60"/>
      <c r="G270" s="60"/>
      <c r="H270" s="60"/>
      <c r="I270" s="60"/>
      <c r="J270" s="60"/>
      <c r="K270" s="60"/>
      <c r="L270" s="60"/>
    </row>
    <row r="271" spans="1:12" x14ac:dyDescent="0.2">
      <c r="A271" s="7"/>
      <c r="B271" s="59"/>
      <c r="C271" s="60"/>
      <c r="D271" s="60"/>
      <c r="E271" s="60"/>
      <c r="F271" s="60"/>
      <c r="G271" s="60"/>
      <c r="H271" s="60"/>
      <c r="I271" s="60"/>
      <c r="J271" s="60"/>
      <c r="K271" s="60"/>
      <c r="L271" s="60"/>
    </row>
    <row r="272" spans="1:12" x14ac:dyDescent="0.2">
      <c r="A272" s="7"/>
      <c r="B272" s="59"/>
      <c r="C272" s="60"/>
      <c r="D272" s="60"/>
      <c r="E272" s="60"/>
      <c r="F272" s="60"/>
      <c r="G272" s="60"/>
      <c r="H272" s="60"/>
      <c r="I272" s="60"/>
      <c r="J272" s="60"/>
      <c r="K272" s="60"/>
      <c r="L272" s="60"/>
    </row>
    <row r="273" spans="1:12" x14ac:dyDescent="0.2">
      <c r="A273" s="7"/>
      <c r="B273" s="59"/>
      <c r="C273" s="60"/>
      <c r="D273" s="60"/>
      <c r="E273" s="60"/>
      <c r="F273" s="60"/>
      <c r="G273" s="60"/>
      <c r="H273" s="60"/>
      <c r="I273" s="60"/>
      <c r="J273" s="60"/>
      <c r="K273" s="60"/>
      <c r="L273" s="60"/>
    </row>
    <row r="274" spans="1:12" x14ac:dyDescent="0.2">
      <c r="A274" s="7"/>
      <c r="B274" s="59"/>
      <c r="C274" s="60"/>
      <c r="D274" s="60"/>
      <c r="E274" s="60"/>
      <c r="F274" s="60"/>
      <c r="G274" s="60"/>
      <c r="H274" s="60"/>
      <c r="I274" s="60"/>
      <c r="J274" s="60"/>
      <c r="K274" s="60"/>
      <c r="L274" s="60"/>
    </row>
    <row r="275" spans="1:12" x14ac:dyDescent="0.2">
      <c r="A275" s="7"/>
      <c r="B275" s="59"/>
      <c r="C275" s="60"/>
      <c r="D275" s="60"/>
      <c r="E275" s="60"/>
      <c r="F275" s="60"/>
      <c r="G275" s="60"/>
      <c r="H275" s="60"/>
      <c r="I275" s="60"/>
      <c r="J275" s="60"/>
      <c r="K275" s="60"/>
      <c r="L275" s="60"/>
    </row>
    <row r="276" spans="1:12" x14ac:dyDescent="0.2">
      <c r="A276" s="7"/>
      <c r="B276" s="59"/>
      <c r="C276" s="60"/>
      <c r="D276" s="60"/>
      <c r="E276" s="60"/>
      <c r="F276" s="60"/>
      <c r="G276" s="60"/>
      <c r="H276" s="60"/>
      <c r="I276" s="60"/>
      <c r="J276" s="60"/>
      <c r="K276" s="60"/>
      <c r="L276" s="60"/>
    </row>
    <row r="277" spans="1:12" x14ac:dyDescent="0.2">
      <c r="A277" s="7"/>
      <c r="B277" s="59"/>
      <c r="C277" s="60"/>
      <c r="D277" s="60"/>
      <c r="E277" s="60"/>
      <c r="F277" s="60"/>
      <c r="G277" s="60"/>
      <c r="H277" s="60"/>
      <c r="I277" s="60"/>
      <c r="J277" s="60"/>
      <c r="K277" s="60"/>
      <c r="L277" s="60"/>
    </row>
    <row r="278" spans="1:12" x14ac:dyDescent="0.2">
      <c r="A278" s="7"/>
      <c r="B278" s="59"/>
      <c r="C278" s="60"/>
      <c r="D278" s="60"/>
      <c r="E278" s="60"/>
      <c r="F278" s="60"/>
      <c r="G278" s="60"/>
      <c r="H278" s="60"/>
      <c r="I278" s="60"/>
      <c r="J278" s="60"/>
      <c r="K278" s="60"/>
      <c r="L278" s="60"/>
    </row>
    <row r="279" spans="1:12" x14ac:dyDescent="0.2">
      <c r="A279" s="7"/>
      <c r="B279" s="59"/>
      <c r="C279" s="60"/>
      <c r="D279" s="60"/>
      <c r="E279" s="60"/>
      <c r="F279" s="60"/>
      <c r="G279" s="60"/>
      <c r="H279" s="60"/>
      <c r="I279" s="60"/>
      <c r="J279" s="60"/>
      <c r="K279" s="60"/>
      <c r="L279" s="60"/>
    </row>
    <row r="280" spans="1:12" x14ac:dyDescent="0.2">
      <c r="A280" s="7"/>
      <c r="B280" s="59"/>
      <c r="C280" s="60"/>
      <c r="D280" s="60"/>
      <c r="E280" s="60"/>
      <c r="F280" s="60"/>
      <c r="G280" s="60"/>
      <c r="H280" s="60"/>
      <c r="I280" s="60"/>
      <c r="J280" s="60"/>
      <c r="K280" s="60"/>
      <c r="L280" s="60"/>
    </row>
    <row r="281" spans="1:12" x14ac:dyDescent="0.2">
      <c r="A281" s="7"/>
      <c r="B281" s="59"/>
      <c r="C281" s="60"/>
      <c r="D281" s="60"/>
      <c r="E281" s="60"/>
      <c r="F281" s="60"/>
      <c r="G281" s="60"/>
      <c r="H281" s="60"/>
      <c r="I281" s="60"/>
      <c r="J281" s="60"/>
      <c r="K281" s="60"/>
      <c r="L281" s="60"/>
    </row>
    <row r="282" spans="1:12" x14ac:dyDescent="0.2">
      <c r="A282" s="7"/>
      <c r="B282" s="59"/>
      <c r="C282" s="60"/>
      <c r="D282" s="60"/>
      <c r="E282" s="60"/>
      <c r="F282" s="60"/>
      <c r="G282" s="60"/>
      <c r="H282" s="60"/>
      <c r="I282" s="60"/>
      <c r="J282" s="60"/>
      <c r="K282" s="60"/>
      <c r="L282" s="60"/>
    </row>
    <row r="283" spans="1:12" x14ac:dyDescent="0.2">
      <c r="A283" s="7"/>
      <c r="B283" s="59"/>
      <c r="C283" s="60"/>
      <c r="D283" s="60"/>
      <c r="E283" s="60"/>
      <c r="F283" s="60"/>
      <c r="G283" s="60"/>
      <c r="H283" s="60"/>
      <c r="I283" s="60"/>
      <c r="J283" s="60"/>
      <c r="K283" s="60"/>
      <c r="L283" s="60"/>
    </row>
    <row r="284" spans="1:12" x14ac:dyDescent="0.2">
      <c r="A284" s="7"/>
      <c r="B284" s="59"/>
      <c r="C284" s="60"/>
      <c r="D284" s="60"/>
      <c r="E284" s="60"/>
      <c r="F284" s="60"/>
      <c r="G284" s="60"/>
      <c r="H284" s="60"/>
      <c r="I284" s="60"/>
      <c r="J284" s="60"/>
      <c r="K284" s="60"/>
      <c r="L284" s="60"/>
    </row>
    <row r="285" spans="1:12" x14ac:dyDescent="0.2">
      <c r="A285" s="7"/>
      <c r="B285" s="59"/>
      <c r="C285" s="60"/>
      <c r="D285" s="60"/>
      <c r="E285" s="60"/>
      <c r="F285" s="60"/>
      <c r="G285" s="60"/>
      <c r="H285" s="60"/>
      <c r="I285" s="60"/>
      <c r="J285" s="60"/>
      <c r="K285" s="60"/>
      <c r="L285" s="60"/>
    </row>
    <row r="286" spans="1:12" x14ac:dyDescent="0.2">
      <c r="A286" s="7"/>
      <c r="B286" s="59"/>
      <c r="C286" s="60"/>
      <c r="D286" s="60"/>
      <c r="E286" s="60"/>
      <c r="F286" s="60"/>
      <c r="G286" s="60"/>
      <c r="H286" s="60"/>
      <c r="I286" s="60"/>
      <c r="J286" s="60"/>
      <c r="K286" s="60"/>
      <c r="L286" s="60"/>
    </row>
    <row r="287" spans="1:12" x14ac:dyDescent="0.2">
      <c r="A287" s="7"/>
      <c r="B287" s="59"/>
      <c r="C287" s="60"/>
      <c r="D287" s="60"/>
      <c r="E287" s="60"/>
      <c r="F287" s="60"/>
      <c r="G287" s="60"/>
      <c r="H287" s="60"/>
      <c r="I287" s="60"/>
      <c r="J287" s="60"/>
      <c r="K287" s="60"/>
      <c r="L287" s="60"/>
    </row>
    <row r="288" spans="1:12" x14ac:dyDescent="0.2">
      <c r="A288" s="7"/>
      <c r="B288" s="59"/>
      <c r="C288" s="60"/>
      <c r="D288" s="60"/>
      <c r="E288" s="60"/>
      <c r="F288" s="60"/>
      <c r="G288" s="60"/>
      <c r="H288" s="60"/>
      <c r="I288" s="60"/>
      <c r="J288" s="60"/>
      <c r="K288" s="60"/>
      <c r="L288" s="60"/>
    </row>
    <row r="289" spans="1:12" x14ac:dyDescent="0.2">
      <c r="A289" s="7"/>
      <c r="B289" s="59"/>
      <c r="C289" s="60"/>
      <c r="D289" s="60"/>
      <c r="E289" s="60"/>
      <c r="F289" s="60"/>
      <c r="G289" s="60"/>
      <c r="H289" s="60"/>
      <c r="I289" s="60"/>
      <c r="J289" s="60"/>
      <c r="K289" s="60"/>
      <c r="L289" s="60"/>
    </row>
    <row r="290" spans="1:12" x14ac:dyDescent="0.2">
      <c r="A290" s="7"/>
      <c r="B290" s="59"/>
      <c r="C290" s="60"/>
      <c r="D290" s="60"/>
      <c r="E290" s="60"/>
      <c r="F290" s="60"/>
      <c r="G290" s="60"/>
      <c r="H290" s="60"/>
      <c r="I290" s="60"/>
      <c r="J290" s="60"/>
      <c r="K290" s="60"/>
      <c r="L290" s="60"/>
    </row>
    <row r="291" spans="1:12" x14ac:dyDescent="0.2">
      <c r="A291" s="7"/>
      <c r="B291" s="59"/>
      <c r="C291" s="60"/>
      <c r="D291" s="60"/>
      <c r="E291" s="60"/>
      <c r="F291" s="60"/>
      <c r="G291" s="60"/>
      <c r="H291" s="60"/>
      <c r="I291" s="60"/>
      <c r="J291" s="60"/>
      <c r="K291" s="60"/>
      <c r="L291" s="60"/>
    </row>
    <row r="292" spans="1:12" x14ac:dyDescent="0.2">
      <c r="A292" s="7"/>
      <c r="B292" s="59"/>
      <c r="C292" s="60"/>
      <c r="D292" s="60"/>
      <c r="E292" s="60"/>
      <c r="F292" s="60"/>
      <c r="G292" s="60"/>
      <c r="H292" s="60"/>
      <c r="I292" s="60"/>
      <c r="J292" s="60"/>
      <c r="K292" s="60"/>
      <c r="L292" s="60"/>
    </row>
    <row r="293" spans="1:12" x14ac:dyDescent="0.2">
      <c r="A293" s="7"/>
      <c r="B293" s="59"/>
      <c r="C293" s="60"/>
      <c r="D293" s="60"/>
      <c r="E293" s="60"/>
      <c r="F293" s="60"/>
      <c r="G293" s="60"/>
      <c r="H293" s="60"/>
      <c r="I293" s="60"/>
      <c r="J293" s="60"/>
      <c r="K293" s="60"/>
      <c r="L293" s="60"/>
    </row>
    <row r="294" spans="1:12" x14ac:dyDescent="0.2">
      <c r="A294" s="7"/>
      <c r="B294" s="59"/>
      <c r="C294" s="60"/>
      <c r="D294" s="60"/>
      <c r="E294" s="60"/>
      <c r="F294" s="60"/>
      <c r="G294" s="60"/>
      <c r="H294" s="60"/>
      <c r="I294" s="60"/>
      <c r="J294" s="60"/>
      <c r="K294" s="60"/>
      <c r="L294" s="60"/>
    </row>
    <row r="295" spans="1:12" x14ac:dyDescent="0.2">
      <c r="A295" s="7"/>
      <c r="B295" s="59"/>
      <c r="C295" s="60"/>
      <c r="D295" s="60"/>
      <c r="E295" s="60"/>
      <c r="F295" s="60"/>
      <c r="G295" s="60"/>
      <c r="H295" s="60"/>
      <c r="I295" s="60"/>
      <c r="J295" s="60"/>
      <c r="K295" s="60"/>
      <c r="L295" s="60"/>
    </row>
    <row r="296" spans="1:12" x14ac:dyDescent="0.2">
      <c r="A296" s="7"/>
      <c r="B296" s="59"/>
      <c r="C296" s="60"/>
      <c r="D296" s="60"/>
      <c r="E296" s="60"/>
      <c r="F296" s="60"/>
      <c r="G296" s="60"/>
      <c r="H296" s="60"/>
      <c r="I296" s="60"/>
      <c r="J296" s="60"/>
      <c r="K296" s="60"/>
      <c r="L296" s="60"/>
    </row>
    <row r="297" spans="1:12" x14ac:dyDescent="0.2">
      <c r="A297" s="7"/>
      <c r="B297" s="59"/>
      <c r="C297" s="60"/>
      <c r="D297" s="60"/>
      <c r="E297" s="60"/>
      <c r="F297" s="60"/>
      <c r="G297" s="60"/>
      <c r="H297" s="60"/>
      <c r="I297" s="60"/>
      <c r="J297" s="60"/>
      <c r="K297" s="60"/>
      <c r="L297" s="60"/>
    </row>
    <row r="298" spans="1:12" x14ac:dyDescent="0.2">
      <c r="A298" s="7"/>
      <c r="B298" s="59"/>
      <c r="C298" s="60"/>
      <c r="D298" s="60"/>
      <c r="E298" s="60"/>
      <c r="F298" s="60"/>
      <c r="G298" s="60"/>
      <c r="H298" s="60"/>
      <c r="I298" s="60"/>
      <c r="J298" s="60"/>
      <c r="K298" s="60"/>
      <c r="L298" s="60"/>
    </row>
    <row r="299" spans="1:12" x14ac:dyDescent="0.2">
      <c r="A299" s="7"/>
      <c r="B299" s="59"/>
      <c r="C299" s="60"/>
      <c r="D299" s="60"/>
      <c r="E299" s="60"/>
      <c r="F299" s="60"/>
      <c r="G299" s="60"/>
      <c r="H299" s="60"/>
      <c r="I299" s="60"/>
      <c r="J299" s="60"/>
      <c r="K299" s="60"/>
      <c r="L299" s="60"/>
    </row>
    <row r="300" spans="1:12" x14ac:dyDescent="0.2">
      <c r="A300" s="7"/>
      <c r="B300" s="59"/>
      <c r="C300" s="60"/>
      <c r="D300" s="60"/>
      <c r="E300" s="60"/>
      <c r="F300" s="60"/>
      <c r="G300" s="60"/>
      <c r="H300" s="60"/>
      <c r="I300" s="60"/>
      <c r="J300" s="60"/>
      <c r="K300" s="60"/>
      <c r="L300" s="60"/>
    </row>
    <row r="301" spans="1:12" x14ac:dyDescent="0.2">
      <c r="A301" s="7"/>
      <c r="B301" s="59"/>
      <c r="C301" s="60"/>
      <c r="D301" s="60"/>
      <c r="E301" s="60"/>
      <c r="F301" s="60"/>
      <c r="G301" s="60"/>
      <c r="H301" s="60"/>
      <c r="I301" s="60"/>
      <c r="J301" s="60"/>
      <c r="K301" s="60"/>
      <c r="L301" s="60"/>
    </row>
    <row r="302" spans="1:12" x14ac:dyDescent="0.2">
      <c r="A302" s="7"/>
      <c r="B302" s="59"/>
      <c r="C302" s="60"/>
      <c r="D302" s="60"/>
      <c r="E302" s="60"/>
      <c r="F302" s="60"/>
      <c r="G302" s="60"/>
      <c r="H302" s="60"/>
      <c r="I302" s="60"/>
      <c r="J302" s="60"/>
      <c r="K302" s="60"/>
      <c r="L302" s="60"/>
    </row>
    <row r="303" spans="1:12" x14ac:dyDescent="0.2">
      <c r="A303" s="7"/>
      <c r="B303" s="59"/>
      <c r="C303" s="60"/>
      <c r="D303" s="60"/>
      <c r="E303" s="60"/>
      <c r="F303" s="60"/>
      <c r="G303" s="60"/>
      <c r="H303" s="60"/>
      <c r="I303" s="60"/>
      <c r="J303" s="60"/>
      <c r="K303" s="60"/>
      <c r="L303" s="60"/>
    </row>
    <row r="304" spans="1:12" x14ac:dyDescent="0.2">
      <c r="A304" s="7"/>
      <c r="B304" s="59"/>
      <c r="C304" s="60"/>
      <c r="D304" s="60"/>
      <c r="E304" s="60"/>
      <c r="F304" s="60"/>
      <c r="G304" s="60"/>
      <c r="H304" s="60"/>
      <c r="I304" s="60"/>
      <c r="J304" s="60"/>
      <c r="K304" s="60"/>
      <c r="L304" s="60"/>
    </row>
    <row r="305" spans="1:12" x14ac:dyDescent="0.2">
      <c r="A305" s="7"/>
      <c r="B305" s="59"/>
      <c r="C305" s="60"/>
      <c r="D305" s="60"/>
      <c r="E305" s="60"/>
      <c r="F305" s="60"/>
      <c r="G305" s="60"/>
      <c r="H305" s="60"/>
      <c r="I305" s="60"/>
      <c r="J305" s="60"/>
      <c r="K305" s="60"/>
      <c r="L305" s="60"/>
    </row>
    <row r="306" spans="1:12" x14ac:dyDescent="0.2">
      <c r="A306" s="7"/>
      <c r="B306" s="59"/>
      <c r="C306" s="60"/>
      <c r="D306" s="60"/>
      <c r="E306" s="60"/>
      <c r="F306" s="60"/>
      <c r="G306" s="60"/>
      <c r="H306" s="60"/>
      <c r="I306" s="60"/>
      <c r="J306" s="60"/>
      <c r="K306" s="60"/>
      <c r="L306" s="60"/>
    </row>
    <row r="307" spans="1:12" x14ac:dyDescent="0.2">
      <c r="A307" s="7"/>
      <c r="B307" s="59"/>
      <c r="C307" s="60"/>
      <c r="D307" s="60"/>
      <c r="E307" s="60"/>
      <c r="F307" s="60"/>
      <c r="G307" s="60"/>
      <c r="H307" s="60"/>
      <c r="I307" s="60"/>
      <c r="J307" s="60"/>
      <c r="K307" s="60"/>
      <c r="L307" s="60"/>
    </row>
    <row r="308" spans="1:12" x14ac:dyDescent="0.2">
      <c r="A308" s="7"/>
      <c r="B308" s="59"/>
      <c r="C308" s="60"/>
      <c r="D308" s="60"/>
      <c r="E308" s="60"/>
      <c r="F308" s="60"/>
      <c r="G308" s="60"/>
      <c r="H308" s="60"/>
      <c r="I308" s="60"/>
      <c r="J308" s="60"/>
      <c r="K308" s="60"/>
      <c r="L308" s="60"/>
    </row>
    <row r="309" spans="1:12" x14ac:dyDescent="0.2">
      <c r="A309" s="7"/>
      <c r="B309" s="59"/>
      <c r="C309" s="60"/>
      <c r="D309" s="60"/>
      <c r="E309" s="60"/>
      <c r="F309" s="60"/>
      <c r="G309" s="60"/>
      <c r="H309" s="60"/>
      <c r="I309" s="60"/>
      <c r="J309" s="60"/>
      <c r="K309" s="60"/>
      <c r="L309" s="60"/>
    </row>
    <row r="310" spans="1:12" x14ac:dyDescent="0.2">
      <c r="A310" s="7"/>
      <c r="B310" s="59"/>
      <c r="C310" s="60"/>
      <c r="D310" s="60"/>
      <c r="E310" s="60"/>
      <c r="F310" s="60"/>
      <c r="G310" s="60"/>
      <c r="H310" s="60"/>
      <c r="I310" s="60"/>
      <c r="J310" s="60"/>
      <c r="K310" s="60"/>
      <c r="L310" s="60"/>
    </row>
    <row r="311" spans="1:12" x14ac:dyDescent="0.2">
      <c r="A311" s="7"/>
      <c r="B311" s="59"/>
      <c r="C311" s="60"/>
      <c r="D311" s="60"/>
      <c r="E311" s="60"/>
      <c r="F311" s="60"/>
      <c r="G311" s="60"/>
      <c r="H311" s="60"/>
      <c r="I311" s="60"/>
      <c r="J311" s="60"/>
      <c r="K311" s="60"/>
      <c r="L311" s="60"/>
    </row>
    <row r="312" spans="1:12" x14ac:dyDescent="0.2">
      <c r="A312" s="7"/>
      <c r="B312" s="59"/>
      <c r="C312" s="60"/>
      <c r="D312" s="60"/>
      <c r="E312" s="60"/>
      <c r="F312" s="60"/>
      <c r="G312" s="60"/>
      <c r="H312" s="60"/>
      <c r="I312" s="60"/>
      <c r="J312" s="60"/>
      <c r="K312" s="60"/>
      <c r="L312" s="60"/>
    </row>
    <row r="313" spans="1:12" x14ac:dyDescent="0.2">
      <c r="A313" s="7"/>
      <c r="B313" s="59"/>
      <c r="C313" s="60"/>
      <c r="D313" s="60"/>
      <c r="E313" s="60"/>
      <c r="F313" s="60"/>
      <c r="G313" s="60"/>
      <c r="H313" s="60"/>
      <c r="I313" s="60"/>
      <c r="J313" s="60"/>
      <c r="K313" s="60"/>
      <c r="L313" s="60"/>
    </row>
    <row r="314" spans="1:12" x14ac:dyDescent="0.2">
      <c r="A314" s="7"/>
      <c r="B314" s="59"/>
      <c r="C314" s="60"/>
      <c r="D314" s="60"/>
      <c r="E314" s="60"/>
      <c r="F314" s="60"/>
      <c r="G314" s="60"/>
      <c r="H314" s="60"/>
      <c r="I314" s="60"/>
      <c r="J314" s="60"/>
      <c r="K314" s="60"/>
      <c r="L314" s="60"/>
    </row>
    <row r="315" spans="1:12" x14ac:dyDescent="0.2">
      <c r="A315" s="7"/>
      <c r="B315" s="59"/>
      <c r="C315" s="60"/>
      <c r="D315" s="60"/>
      <c r="E315" s="60"/>
      <c r="F315" s="60"/>
      <c r="G315" s="60"/>
      <c r="H315" s="60"/>
      <c r="I315" s="60"/>
      <c r="J315" s="60"/>
      <c r="K315" s="60"/>
      <c r="L315" s="60"/>
    </row>
    <row r="316" spans="1:12" x14ac:dyDescent="0.2">
      <c r="A316" s="7"/>
      <c r="B316" s="59"/>
      <c r="C316" s="60"/>
      <c r="D316" s="60"/>
      <c r="E316" s="60"/>
      <c r="F316" s="60"/>
      <c r="G316" s="60"/>
      <c r="H316" s="60"/>
      <c r="I316" s="60"/>
      <c r="J316" s="60"/>
      <c r="K316" s="60"/>
      <c r="L316" s="60"/>
    </row>
    <row r="317" spans="1:12" x14ac:dyDescent="0.2">
      <c r="A317" s="7"/>
      <c r="B317" s="59"/>
      <c r="C317" s="60"/>
      <c r="D317" s="60"/>
      <c r="E317" s="60"/>
      <c r="F317" s="60"/>
      <c r="G317" s="60"/>
      <c r="H317" s="60"/>
      <c r="I317" s="60"/>
      <c r="J317" s="60"/>
      <c r="K317" s="60"/>
      <c r="L317" s="60"/>
    </row>
    <row r="318" spans="1:12" x14ac:dyDescent="0.2">
      <c r="A318" s="7"/>
      <c r="B318" s="59"/>
      <c r="C318" s="60"/>
      <c r="D318" s="60"/>
      <c r="E318" s="60"/>
      <c r="F318" s="60"/>
      <c r="G318" s="60"/>
      <c r="H318" s="60"/>
      <c r="I318" s="60"/>
      <c r="J318" s="60"/>
      <c r="K318" s="60"/>
      <c r="L318" s="60"/>
    </row>
    <row r="319" spans="1:12" x14ac:dyDescent="0.2">
      <c r="A319" s="7"/>
      <c r="B319" s="59"/>
      <c r="C319" s="60"/>
      <c r="D319" s="60"/>
      <c r="E319" s="60"/>
      <c r="F319" s="60"/>
      <c r="G319" s="60"/>
      <c r="H319" s="60"/>
      <c r="I319" s="60"/>
      <c r="J319" s="60"/>
      <c r="K319" s="60"/>
      <c r="L319" s="60"/>
    </row>
    <row r="320" spans="1:12" x14ac:dyDescent="0.2">
      <c r="A320" s="7"/>
      <c r="B320" s="59"/>
      <c r="C320" s="60"/>
      <c r="D320" s="60"/>
      <c r="E320" s="60"/>
      <c r="F320" s="60"/>
      <c r="G320" s="60"/>
      <c r="H320" s="60"/>
      <c r="I320" s="60"/>
      <c r="J320" s="60"/>
      <c r="K320" s="60"/>
      <c r="L320" s="60"/>
    </row>
    <row r="321" spans="3:12" x14ac:dyDescent="0.2">
      <c r="C321" s="60"/>
      <c r="D321" s="60"/>
      <c r="E321" s="60"/>
      <c r="F321" s="60"/>
      <c r="G321" s="60"/>
      <c r="H321" s="60"/>
      <c r="I321" s="60"/>
      <c r="J321" s="60"/>
      <c r="K321" s="60"/>
      <c r="L321" s="60"/>
    </row>
    <row r="322" spans="3:12" x14ac:dyDescent="0.2">
      <c r="C322" s="60"/>
      <c r="D322" s="60"/>
      <c r="E322" s="60"/>
      <c r="F322" s="60"/>
      <c r="G322" s="60"/>
      <c r="H322" s="60"/>
      <c r="I322" s="60"/>
      <c r="J322" s="60"/>
      <c r="K322" s="60"/>
      <c r="L322" s="60"/>
    </row>
    <row r="323" spans="3:12" x14ac:dyDescent="0.2">
      <c r="C323" s="60"/>
      <c r="D323" s="60"/>
      <c r="E323" s="60"/>
      <c r="F323" s="60"/>
      <c r="G323" s="60"/>
      <c r="H323" s="60"/>
      <c r="I323" s="60"/>
      <c r="J323" s="60"/>
      <c r="K323" s="60"/>
      <c r="L323" s="60"/>
    </row>
    <row r="324" spans="3:12" x14ac:dyDescent="0.2">
      <c r="C324" s="60"/>
      <c r="D324" s="60"/>
      <c r="E324" s="60"/>
      <c r="F324" s="60"/>
      <c r="G324" s="60"/>
      <c r="H324" s="60"/>
      <c r="I324" s="60"/>
      <c r="J324" s="60"/>
      <c r="K324" s="60"/>
      <c r="L324" s="60"/>
    </row>
    <row r="325" spans="3:12" x14ac:dyDescent="0.2">
      <c r="C325" s="60"/>
      <c r="D325" s="60"/>
      <c r="E325" s="60"/>
      <c r="F325" s="60"/>
      <c r="G325" s="60"/>
      <c r="H325" s="60"/>
      <c r="I325" s="60"/>
      <c r="J325" s="60"/>
      <c r="K325" s="60"/>
      <c r="L325" s="60"/>
    </row>
    <row r="326" spans="3:12" x14ac:dyDescent="0.2">
      <c r="C326" s="60"/>
      <c r="D326" s="60"/>
      <c r="E326" s="60"/>
      <c r="F326" s="60"/>
      <c r="G326" s="60"/>
      <c r="H326" s="60"/>
      <c r="I326" s="60"/>
      <c r="J326" s="60"/>
      <c r="K326" s="60"/>
      <c r="L326" s="60"/>
    </row>
    <row r="327" spans="3:12" x14ac:dyDescent="0.2">
      <c r="C327" s="60"/>
      <c r="D327" s="60"/>
      <c r="E327" s="60"/>
      <c r="F327" s="60"/>
      <c r="G327" s="60"/>
      <c r="H327" s="60"/>
      <c r="I327" s="60"/>
      <c r="J327" s="60"/>
      <c r="K327" s="60"/>
      <c r="L327" s="60"/>
    </row>
    <row r="328" spans="3:12" x14ac:dyDescent="0.2">
      <c r="C328" s="60"/>
      <c r="D328" s="60"/>
      <c r="E328" s="60"/>
      <c r="F328" s="60"/>
      <c r="G328" s="60"/>
      <c r="H328" s="60"/>
      <c r="I328" s="60"/>
      <c r="J328" s="60"/>
      <c r="K328" s="60"/>
      <c r="L328" s="60"/>
    </row>
    <row r="329" spans="3:12" x14ac:dyDescent="0.2">
      <c r="C329" s="60"/>
      <c r="D329" s="60"/>
      <c r="E329" s="60"/>
      <c r="F329" s="60"/>
      <c r="G329" s="60"/>
      <c r="H329" s="60"/>
      <c r="I329" s="60"/>
      <c r="J329" s="60"/>
      <c r="K329" s="60"/>
      <c r="L329" s="60"/>
    </row>
    <row r="330" spans="3:12" x14ac:dyDescent="0.2">
      <c r="C330" s="60"/>
      <c r="D330" s="60"/>
      <c r="E330" s="60"/>
      <c r="F330" s="60"/>
      <c r="G330" s="60"/>
      <c r="H330" s="60"/>
      <c r="I330" s="60"/>
      <c r="J330" s="60"/>
      <c r="K330" s="60"/>
      <c r="L330" s="60"/>
    </row>
    <row r="331" spans="3:12" x14ac:dyDescent="0.2">
      <c r="C331" s="60"/>
      <c r="D331" s="60"/>
      <c r="E331" s="60"/>
      <c r="F331" s="60"/>
      <c r="G331" s="60"/>
      <c r="H331" s="60"/>
      <c r="I331" s="60"/>
      <c r="J331" s="60"/>
      <c r="K331" s="60"/>
      <c r="L331" s="60"/>
    </row>
    <row r="332" spans="3:12" x14ac:dyDescent="0.2">
      <c r="C332" s="60"/>
      <c r="D332" s="60"/>
      <c r="E332" s="60"/>
      <c r="F332" s="60"/>
      <c r="G332" s="60"/>
      <c r="H332" s="60"/>
      <c r="I332" s="60"/>
      <c r="J332" s="60"/>
      <c r="K332" s="60"/>
      <c r="L332" s="60"/>
    </row>
    <row r="333" spans="3:12" x14ac:dyDescent="0.2">
      <c r="C333" s="60"/>
      <c r="D333" s="60"/>
      <c r="E333" s="60"/>
      <c r="F333" s="60"/>
      <c r="G333" s="60"/>
      <c r="H333" s="60"/>
      <c r="I333" s="60"/>
      <c r="J333" s="60"/>
      <c r="K333" s="60"/>
      <c r="L333" s="60"/>
    </row>
    <row r="334" spans="3:12" x14ac:dyDescent="0.2">
      <c r="C334" s="60"/>
      <c r="D334" s="60"/>
      <c r="E334" s="60"/>
      <c r="F334" s="60"/>
      <c r="G334" s="60"/>
      <c r="H334" s="60"/>
      <c r="I334" s="60"/>
      <c r="J334" s="60"/>
      <c r="K334" s="60"/>
      <c r="L334" s="60"/>
    </row>
    <row r="335" spans="3:12" x14ac:dyDescent="0.2">
      <c r="C335" s="60"/>
      <c r="D335" s="60"/>
      <c r="E335" s="60"/>
      <c r="F335" s="60"/>
      <c r="G335" s="60"/>
      <c r="H335" s="60"/>
      <c r="I335" s="60"/>
      <c r="J335" s="60"/>
      <c r="K335" s="60"/>
      <c r="L335" s="60"/>
    </row>
    <row r="336" spans="3:12" x14ac:dyDescent="0.2">
      <c r="C336" s="60"/>
      <c r="D336" s="60"/>
      <c r="E336" s="60"/>
      <c r="F336" s="60"/>
      <c r="G336" s="60"/>
      <c r="H336" s="60"/>
      <c r="I336" s="60"/>
      <c r="J336" s="60"/>
      <c r="K336" s="60"/>
      <c r="L336" s="60"/>
    </row>
    <row r="337" spans="3:12" x14ac:dyDescent="0.2">
      <c r="C337" s="60"/>
      <c r="D337" s="60"/>
      <c r="E337" s="60"/>
      <c r="F337" s="60"/>
      <c r="G337" s="60"/>
      <c r="H337" s="60"/>
      <c r="I337" s="60"/>
      <c r="J337" s="60"/>
      <c r="K337" s="60"/>
      <c r="L337" s="60"/>
    </row>
    <row r="338" spans="3:12" x14ac:dyDescent="0.2">
      <c r="C338" s="60"/>
      <c r="D338" s="60"/>
      <c r="E338" s="60"/>
      <c r="F338" s="60"/>
      <c r="G338" s="60"/>
      <c r="H338" s="60"/>
      <c r="I338" s="60"/>
      <c r="J338" s="60"/>
      <c r="K338" s="60"/>
      <c r="L338" s="60"/>
    </row>
    <row r="339" spans="3:12" x14ac:dyDescent="0.2">
      <c r="C339" s="60"/>
      <c r="D339" s="60"/>
      <c r="E339" s="60"/>
      <c r="F339" s="60"/>
      <c r="G339" s="60"/>
      <c r="H339" s="60"/>
      <c r="I339" s="60"/>
      <c r="J339" s="60"/>
      <c r="K339" s="60"/>
      <c r="L339" s="60"/>
    </row>
    <row r="340" spans="3:12" x14ac:dyDescent="0.2">
      <c r="C340" s="60"/>
      <c r="D340" s="60"/>
      <c r="E340" s="60"/>
      <c r="F340" s="60"/>
      <c r="G340" s="60"/>
      <c r="H340" s="60"/>
      <c r="I340" s="60"/>
      <c r="J340" s="60"/>
      <c r="K340" s="60"/>
      <c r="L340" s="60"/>
    </row>
    <row r="341" spans="3:12" x14ac:dyDescent="0.2">
      <c r="C341" s="60"/>
      <c r="D341" s="60"/>
      <c r="E341" s="60"/>
      <c r="F341" s="60"/>
      <c r="G341" s="60"/>
      <c r="H341" s="60"/>
      <c r="I341" s="60"/>
      <c r="J341" s="60"/>
      <c r="K341" s="60"/>
      <c r="L341" s="60"/>
    </row>
    <row r="342" spans="3:12" x14ac:dyDescent="0.2">
      <c r="C342" s="60"/>
      <c r="D342" s="60"/>
      <c r="E342" s="60"/>
      <c r="F342" s="60"/>
      <c r="G342" s="60"/>
      <c r="H342" s="60"/>
      <c r="I342" s="60"/>
      <c r="J342" s="60"/>
      <c r="K342" s="60"/>
      <c r="L342" s="60"/>
    </row>
    <row r="343" spans="3:12" x14ac:dyDescent="0.2">
      <c r="C343" s="60"/>
      <c r="D343" s="60"/>
      <c r="E343" s="60"/>
      <c r="F343" s="60"/>
      <c r="G343" s="60"/>
      <c r="H343" s="60"/>
      <c r="I343" s="60"/>
      <c r="J343" s="60"/>
      <c r="K343" s="60"/>
      <c r="L343" s="60"/>
    </row>
    <row r="344" spans="3:12" x14ac:dyDescent="0.2">
      <c r="C344" s="60"/>
      <c r="D344" s="60"/>
      <c r="E344" s="60"/>
      <c r="F344" s="60"/>
      <c r="G344" s="60"/>
      <c r="H344" s="60"/>
      <c r="I344" s="60"/>
      <c r="J344" s="60"/>
      <c r="K344" s="60"/>
      <c r="L344" s="60"/>
    </row>
    <row r="345" spans="3:12" x14ac:dyDescent="0.2">
      <c r="C345" s="60"/>
      <c r="D345" s="60"/>
      <c r="E345" s="60"/>
      <c r="F345" s="60"/>
      <c r="G345" s="60"/>
      <c r="H345" s="60"/>
      <c r="I345" s="60"/>
      <c r="J345" s="60"/>
      <c r="K345" s="60"/>
      <c r="L345" s="60"/>
    </row>
  </sheetData>
  <pageMargins left="0.7" right="0.7" top="0.75" bottom="0.75" header="0.3" footer="0.3"/>
  <pageSetup paperSize="9" scale="60" orientation="portrait" r:id="rId1"/>
  <rowBreaks count="1" manualBreakCount="1">
    <brk id="69" max="16383" man="1"/>
  </rowBreaks>
  <colBreaks count="2" manualBreakCount="2">
    <brk id="13" max="70" man="1"/>
    <brk id="27" max="7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AO342"/>
  <sheetViews>
    <sheetView showGridLines="0" showRowColHeaders="0" tabSelected="1" topLeftCell="A61" zoomScaleNormal="100" workbookViewId="0">
      <selection activeCell="A3" sqref="A3"/>
    </sheetView>
  </sheetViews>
  <sheetFormatPr defaultColWidth="9.140625" defaultRowHeight="12" x14ac:dyDescent="0.2"/>
  <cols>
    <col min="1" max="1" width="9.7109375" style="33" customWidth="1"/>
    <col min="2" max="13" width="10.7109375" style="59" customWidth="1"/>
    <col min="14" max="14" width="10.7109375" style="33" customWidth="1"/>
    <col min="15" max="27" width="9.7109375" style="33" customWidth="1"/>
    <col min="28" max="28" width="10.7109375" style="33" customWidth="1"/>
    <col min="29" max="29" width="9.7109375" style="33" customWidth="1"/>
    <col min="30" max="41" width="7.7109375" style="59" customWidth="1"/>
    <col min="42" max="42" width="4.5703125" style="33" customWidth="1"/>
    <col min="43" max="16384" width="9.140625" style="33"/>
  </cols>
  <sheetData>
    <row r="1" spans="1:41" x14ac:dyDescent="0.2">
      <c r="A1" s="37" t="s">
        <v>86</v>
      </c>
      <c r="O1" s="37" t="s">
        <v>31</v>
      </c>
      <c r="AC1" s="37" t="s">
        <v>32</v>
      </c>
    </row>
    <row r="3" spans="1:41" x14ac:dyDescent="0.2">
      <c r="A3" s="43" t="s">
        <v>33</v>
      </c>
      <c r="B3" s="53" t="s">
        <v>34</v>
      </c>
      <c r="C3" s="53" t="s">
        <v>35</v>
      </c>
      <c r="D3" s="53" t="s">
        <v>36</v>
      </c>
      <c r="E3" s="53" t="s">
        <v>37</v>
      </c>
      <c r="F3" s="53" t="s">
        <v>38</v>
      </c>
      <c r="G3" s="53" t="s">
        <v>39</v>
      </c>
      <c r="H3" s="53" t="s">
        <v>40</v>
      </c>
      <c r="I3" s="53" t="s">
        <v>41</v>
      </c>
      <c r="J3" s="53" t="s">
        <v>42</v>
      </c>
      <c r="K3" s="53" t="s">
        <v>43</v>
      </c>
      <c r="L3" s="53" t="s">
        <v>44</v>
      </c>
      <c r="M3" s="53" t="s">
        <v>45</v>
      </c>
      <c r="O3" s="41" t="s">
        <v>4</v>
      </c>
      <c r="P3" s="35">
        <v>7.4999999999999997E-3</v>
      </c>
      <c r="Q3" s="35">
        <v>1.2500000000000001E-2</v>
      </c>
      <c r="R3" s="35">
        <v>1.7500000000000002E-2</v>
      </c>
      <c r="S3" s="35">
        <v>2.2499999999999999E-2</v>
      </c>
      <c r="T3" s="35">
        <v>2.75E-2</v>
      </c>
      <c r="U3" s="35">
        <v>3.2500000000000001E-2</v>
      </c>
      <c r="V3" s="35">
        <v>3.7499999999999999E-2</v>
      </c>
      <c r="W3" s="35">
        <v>4.2499999999999996E-2</v>
      </c>
      <c r="X3" s="35">
        <v>4.7499999999999994E-2</v>
      </c>
      <c r="Y3" s="35">
        <v>5.2499999999999991E-2</v>
      </c>
      <c r="Z3" s="35">
        <v>5.7499999999999989E-2</v>
      </c>
      <c r="AA3" s="35">
        <v>6.2499999999999986E-2</v>
      </c>
      <c r="AC3" s="38" t="s">
        <v>4</v>
      </c>
      <c r="AD3" s="18">
        <v>7.4999999999999997E-3</v>
      </c>
      <c r="AE3" s="18">
        <v>1.2500000000000001E-2</v>
      </c>
      <c r="AF3" s="18">
        <v>1.7500000000000002E-2</v>
      </c>
      <c r="AG3" s="18">
        <v>2.2499999999999999E-2</v>
      </c>
      <c r="AH3" s="18">
        <v>2.75E-2</v>
      </c>
      <c r="AI3" s="18">
        <v>3.2500000000000001E-2</v>
      </c>
      <c r="AJ3" s="18">
        <v>3.7499999999999999E-2</v>
      </c>
      <c r="AK3" s="18">
        <v>4.2499999999999996E-2</v>
      </c>
      <c r="AL3" s="18">
        <v>4.7499999999999994E-2</v>
      </c>
      <c r="AM3" s="18">
        <v>5.2499999999999991E-2</v>
      </c>
      <c r="AN3" s="18">
        <v>5.7499999999999989E-2</v>
      </c>
      <c r="AO3" s="18">
        <v>6.2499999999999986E-2</v>
      </c>
    </row>
    <row r="4" spans="1:41" x14ac:dyDescent="0.2">
      <c r="A4" s="41" t="s">
        <v>46</v>
      </c>
      <c r="B4" s="54">
        <v>0</v>
      </c>
      <c r="C4" s="54">
        <f>toelichting!B46+0.00001</f>
        <v>1.001E-2</v>
      </c>
      <c r="D4" s="54">
        <f>C4+0.5%</f>
        <v>1.5009999999999999E-2</v>
      </c>
      <c r="E4" s="54">
        <f t="shared" ref="E4:M4" si="0">D4+0.5%</f>
        <v>2.001E-2</v>
      </c>
      <c r="F4" s="54">
        <f t="shared" si="0"/>
        <v>2.5010000000000001E-2</v>
      </c>
      <c r="G4" s="54">
        <f t="shared" si="0"/>
        <v>3.0010000000000002E-2</v>
      </c>
      <c r="H4" s="54">
        <f t="shared" si="0"/>
        <v>3.5009999999999999E-2</v>
      </c>
      <c r="I4" s="54">
        <f t="shared" si="0"/>
        <v>4.0009999999999997E-2</v>
      </c>
      <c r="J4" s="54">
        <f t="shared" si="0"/>
        <v>4.5009999999999994E-2</v>
      </c>
      <c r="K4" s="54">
        <f t="shared" si="0"/>
        <v>5.0009999999999992E-2</v>
      </c>
      <c r="L4" s="54">
        <f t="shared" si="0"/>
        <v>5.5009999999999989E-2</v>
      </c>
      <c r="M4" s="54">
        <f t="shared" si="0"/>
        <v>6.0009999999999987E-2</v>
      </c>
      <c r="O4" s="41" t="s">
        <v>46</v>
      </c>
      <c r="P4" s="36"/>
      <c r="Q4" s="36"/>
      <c r="R4" s="36"/>
      <c r="S4" s="36"/>
      <c r="T4" s="36"/>
      <c r="U4" s="5"/>
      <c r="V4" s="5"/>
      <c r="W4" s="5"/>
      <c r="X4" s="5"/>
      <c r="Y4" s="5"/>
      <c r="Z4" s="5"/>
      <c r="AA4" s="5"/>
      <c r="AC4" s="39" t="s">
        <v>46</v>
      </c>
      <c r="AD4" s="44"/>
      <c r="AE4" s="44"/>
      <c r="AF4" s="44"/>
      <c r="AG4" s="44"/>
      <c r="AH4" s="44"/>
      <c r="AI4" s="45"/>
      <c r="AJ4" s="45"/>
      <c r="AK4" s="45"/>
      <c r="AL4" s="45"/>
      <c r="AM4" s="45"/>
      <c r="AN4" s="45"/>
      <c r="AO4" s="45"/>
    </row>
    <row r="5" spans="1:41" x14ac:dyDescent="0.2">
      <c r="A5" s="52" t="s">
        <v>47</v>
      </c>
      <c r="B5" s="13">
        <v>0.18</v>
      </c>
      <c r="C5" s="13">
        <v>0.18</v>
      </c>
      <c r="D5" s="13">
        <v>0.185</v>
      </c>
      <c r="E5" s="13">
        <v>0.19</v>
      </c>
      <c r="F5" s="13">
        <v>0.19</v>
      </c>
      <c r="G5" s="13">
        <v>0.19500000000000001</v>
      </c>
      <c r="H5" s="13">
        <v>0.19500000000000001</v>
      </c>
      <c r="I5" s="13">
        <v>0.2</v>
      </c>
      <c r="J5" s="13">
        <v>0.2</v>
      </c>
      <c r="K5" s="13">
        <v>0.20500000000000002</v>
      </c>
      <c r="L5" s="13">
        <v>0.20500000000000002</v>
      </c>
      <c r="M5" s="13">
        <v>0.20500000000000002</v>
      </c>
      <c r="O5" s="40"/>
      <c r="P5" s="9"/>
      <c r="Q5" s="9"/>
      <c r="R5" s="9"/>
      <c r="S5" s="9"/>
      <c r="T5" s="9"/>
      <c r="U5" s="34"/>
      <c r="V5" s="34"/>
      <c r="W5" s="34"/>
      <c r="X5" s="34"/>
      <c r="Y5" s="34"/>
      <c r="Z5" s="34"/>
      <c r="AA5" s="34"/>
      <c r="AC5" s="40"/>
      <c r="AI5" s="8"/>
      <c r="AJ5" s="8"/>
      <c r="AK5" s="8"/>
      <c r="AL5" s="8"/>
      <c r="AM5" s="8"/>
      <c r="AN5" s="8"/>
      <c r="AO5" s="8"/>
    </row>
    <row r="6" spans="1:41" x14ac:dyDescent="0.2">
      <c r="A6" s="52">
        <v>22500</v>
      </c>
      <c r="B6" s="13">
        <v>0.18</v>
      </c>
      <c r="C6" s="13">
        <v>0.18</v>
      </c>
      <c r="D6" s="13">
        <v>0.185</v>
      </c>
      <c r="E6" s="13">
        <v>0.19</v>
      </c>
      <c r="F6" s="13">
        <v>0.19</v>
      </c>
      <c r="G6" s="13">
        <v>0.19500000000000001</v>
      </c>
      <c r="H6" s="13">
        <v>0.19500000000000001</v>
      </c>
      <c r="I6" s="13">
        <v>0.2</v>
      </c>
      <c r="J6" s="13">
        <v>0.2</v>
      </c>
      <c r="K6" s="13">
        <v>0.20500000000000002</v>
      </c>
      <c r="L6" s="13">
        <v>0.20500000000000002</v>
      </c>
      <c r="M6" s="13">
        <v>0.20500000000000002</v>
      </c>
      <c r="O6" s="52">
        <v>22500</v>
      </c>
      <c r="P6" s="7">
        <v>108770.93476909076</v>
      </c>
      <c r="Q6" s="7">
        <v>101274.80708491737</v>
      </c>
      <c r="R6" s="7">
        <v>97097.652177476004</v>
      </c>
      <c r="S6" s="7">
        <v>93199.119070203698</v>
      </c>
      <c r="T6" s="7">
        <v>87264.591761261167</v>
      </c>
      <c r="U6" s="7">
        <v>84011.877580112239</v>
      </c>
      <c r="V6" s="7">
        <v>78948.972276839981</v>
      </c>
      <c r="W6" s="7">
        <v>76228.825269105262</v>
      </c>
      <c r="X6" s="7">
        <v>71887.647795506215</v>
      </c>
      <c r="Y6" s="7">
        <v>69607.465235941476</v>
      </c>
      <c r="Z6" s="7">
        <v>65865.811912926103</v>
      </c>
      <c r="AA6" s="7">
        <v>62427.198677219763</v>
      </c>
      <c r="AC6" s="52">
        <v>22500</v>
      </c>
      <c r="AD6" s="12">
        <f t="shared" ref="AD6:AD69" si="1">P6/$O6</f>
        <v>4.8342637675151447</v>
      </c>
      <c r="AE6" s="12">
        <f t="shared" ref="AE6:AE69" si="2">Q6/$O6</f>
        <v>4.5011025371074389</v>
      </c>
      <c r="AF6" s="12">
        <f t="shared" ref="AF6:AF69" si="3">R6/$O6</f>
        <v>4.315451207887822</v>
      </c>
      <c r="AG6" s="12">
        <f t="shared" ref="AG6:AG69" si="4">S6/$O6</f>
        <v>4.1421830697868307</v>
      </c>
      <c r="AH6" s="12">
        <f t="shared" ref="AH6:AH69" si="5">T6/$O6</f>
        <v>3.8784263005004962</v>
      </c>
      <c r="AI6" s="12">
        <f t="shared" ref="AI6:AI69" si="6">U6/$O6</f>
        <v>3.7338612257827664</v>
      </c>
      <c r="AJ6" s="12">
        <f t="shared" ref="AJ6:AJ69" si="7">V6/$O6</f>
        <v>3.508843212303999</v>
      </c>
      <c r="AK6" s="12">
        <f t="shared" ref="AK6:AK69" si="8">W6/$O6</f>
        <v>3.3879477897380115</v>
      </c>
      <c r="AL6" s="12">
        <f t="shared" ref="AL6:AL69" si="9">X6/$O6</f>
        <v>3.1950065686891649</v>
      </c>
      <c r="AM6" s="12">
        <f t="shared" ref="AM6:AM69" si="10">Y6/$O6</f>
        <v>3.0936651215973989</v>
      </c>
      <c r="AN6" s="12">
        <f t="shared" ref="AN6:AN69" si="11">Z6/$O6</f>
        <v>2.9273694183522712</v>
      </c>
      <c r="AO6" s="12">
        <f t="shared" ref="AO6:AO69" si="12">AA6/$O6</f>
        <v>2.7745421634319896</v>
      </c>
    </row>
    <row r="7" spans="1:41" x14ac:dyDescent="0.2">
      <c r="A7" s="52">
        <v>23000</v>
      </c>
      <c r="B7" s="8">
        <v>0.19</v>
      </c>
      <c r="C7" s="8">
        <v>0.19</v>
      </c>
      <c r="D7" s="8">
        <v>0.19500000000000001</v>
      </c>
      <c r="E7" s="8">
        <v>0.2</v>
      </c>
      <c r="F7" s="8">
        <v>0.2</v>
      </c>
      <c r="G7" s="8">
        <v>0.20500000000000002</v>
      </c>
      <c r="H7" s="8">
        <v>0.20500000000000002</v>
      </c>
      <c r="I7" s="8">
        <v>0.21000000000000002</v>
      </c>
      <c r="J7" s="8">
        <v>0.21000000000000002</v>
      </c>
      <c r="K7" s="8">
        <v>0.21499999999999997</v>
      </c>
      <c r="L7" s="8">
        <v>0.21499999999999997</v>
      </c>
      <c r="M7" s="8">
        <v>0.21499999999999997</v>
      </c>
      <c r="O7" s="52">
        <v>23000</v>
      </c>
      <c r="P7" s="7">
        <v>117365.18146689548</v>
      </c>
      <c r="Q7" s="7">
        <v>109276.76715088615</v>
      </c>
      <c r="R7" s="7">
        <v>104620.53333717235</v>
      </c>
      <c r="S7" s="7">
        <v>100284.43221589169</v>
      </c>
      <c r="T7" s="7">
        <v>93898.742012117262</v>
      </c>
      <c r="U7" s="7">
        <v>90282.849638798682</v>
      </c>
      <c r="V7" s="7">
        <v>84842.02946673517</v>
      </c>
      <c r="W7" s="7">
        <v>81818.939122173004</v>
      </c>
      <c r="X7" s="7">
        <v>77159.408633843341</v>
      </c>
      <c r="Y7" s="7">
        <v>74625.239152678711</v>
      </c>
      <c r="Z7" s="7">
        <v>70613.862310985263</v>
      </c>
      <c r="AA7" s="7">
        <v>66927.370722786276</v>
      </c>
      <c r="AC7" s="52">
        <v>23000</v>
      </c>
      <c r="AD7" s="12">
        <f t="shared" si="1"/>
        <v>5.1028339768215423</v>
      </c>
      <c r="AE7" s="12">
        <f t="shared" si="2"/>
        <v>4.7511637891689631</v>
      </c>
      <c r="AF7" s="12">
        <f t="shared" si="3"/>
        <v>4.5487188407466244</v>
      </c>
      <c r="AG7" s="12">
        <f t="shared" si="4"/>
        <v>4.3601927050387692</v>
      </c>
      <c r="AH7" s="12">
        <f t="shared" si="5"/>
        <v>4.0825540005268373</v>
      </c>
      <c r="AI7" s="12">
        <f t="shared" si="6"/>
        <v>3.9253412886434211</v>
      </c>
      <c r="AJ7" s="12">
        <f t="shared" si="7"/>
        <v>3.6887838898580507</v>
      </c>
      <c r="AK7" s="12">
        <f t="shared" si="8"/>
        <v>3.5573451792249133</v>
      </c>
      <c r="AL7" s="12">
        <f t="shared" si="9"/>
        <v>3.3547568971236235</v>
      </c>
      <c r="AM7" s="12">
        <f t="shared" si="10"/>
        <v>3.244575615333857</v>
      </c>
      <c r="AN7" s="12">
        <f t="shared" si="11"/>
        <v>3.0701679265645767</v>
      </c>
      <c r="AO7" s="12">
        <f t="shared" si="12"/>
        <v>2.9098856835994034</v>
      </c>
    </row>
    <row r="8" spans="1:41" x14ac:dyDescent="0.2">
      <c r="A8" s="52">
        <v>23500</v>
      </c>
      <c r="B8" s="13">
        <v>0.19500000000000001</v>
      </c>
      <c r="C8" s="13">
        <v>0.2</v>
      </c>
      <c r="D8" s="13">
        <v>0.2</v>
      </c>
      <c r="E8" s="13">
        <v>0.20500000000000002</v>
      </c>
      <c r="F8" s="13">
        <v>0.20500000000000002</v>
      </c>
      <c r="G8" s="13">
        <v>0.21000000000000002</v>
      </c>
      <c r="H8" s="13">
        <v>0.21499999999999997</v>
      </c>
      <c r="I8" s="13">
        <v>0.21499999999999997</v>
      </c>
      <c r="J8" s="13">
        <v>0.21999999999999997</v>
      </c>
      <c r="K8" s="13">
        <v>0.21999999999999997</v>
      </c>
      <c r="L8" s="13">
        <v>0.21999999999999997</v>
      </c>
      <c r="M8" s="13">
        <v>0.22499999999999998</v>
      </c>
      <c r="O8" s="52">
        <v>23500</v>
      </c>
      <c r="P8" s="7">
        <v>123072.2984146564</v>
      </c>
      <c r="Q8" s="7">
        <v>117528.78846891646</v>
      </c>
      <c r="R8" s="7">
        <v>109635.78744363658</v>
      </c>
      <c r="S8" s="7">
        <v>105026.14178262136</v>
      </c>
      <c r="T8" s="7">
        <v>98338.51948769021</v>
      </c>
      <c r="U8" s="7">
        <v>94495.411021733104</v>
      </c>
      <c r="V8" s="7">
        <v>90915.027334184371</v>
      </c>
      <c r="W8" s="7">
        <v>85588.031038256508</v>
      </c>
      <c r="X8" s="7">
        <v>82590.919800614894</v>
      </c>
      <c r="Y8" s="7">
        <v>78020.725261749016</v>
      </c>
      <c r="Z8" s="7">
        <v>73826.828745762148</v>
      </c>
      <c r="AA8" s="7">
        <v>71562.886288520211</v>
      </c>
      <c r="AC8" s="52">
        <v>23500</v>
      </c>
      <c r="AD8" s="12">
        <f t="shared" si="1"/>
        <v>5.2371190814747406</v>
      </c>
      <c r="AE8" s="12">
        <f t="shared" si="2"/>
        <v>5.0012250412304882</v>
      </c>
      <c r="AF8" s="12">
        <f t="shared" si="3"/>
        <v>4.6653526571760251</v>
      </c>
      <c r="AG8" s="12">
        <f t="shared" si="4"/>
        <v>4.4691975226647385</v>
      </c>
      <c r="AH8" s="12">
        <f t="shared" si="5"/>
        <v>4.1846178505400093</v>
      </c>
      <c r="AI8" s="12">
        <f t="shared" si="6"/>
        <v>4.0210813200737494</v>
      </c>
      <c r="AJ8" s="12">
        <f t="shared" si="7"/>
        <v>3.8687245674121007</v>
      </c>
      <c r="AK8" s="12">
        <f t="shared" si="8"/>
        <v>3.6420438739683618</v>
      </c>
      <c r="AL8" s="12">
        <f t="shared" si="9"/>
        <v>3.5145072255580807</v>
      </c>
      <c r="AM8" s="12">
        <f t="shared" si="10"/>
        <v>3.3200308622020858</v>
      </c>
      <c r="AN8" s="12">
        <f t="shared" si="11"/>
        <v>3.1415671806707297</v>
      </c>
      <c r="AO8" s="12">
        <f t="shared" si="12"/>
        <v>3.0452292037668176</v>
      </c>
    </row>
    <row r="9" spans="1:41" x14ac:dyDescent="0.2">
      <c r="A9" s="52">
        <v>24000</v>
      </c>
      <c r="B9" s="8">
        <v>0.19500000000000001</v>
      </c>
      <c r="C9" s="8">
        <v>0.2</v>
      </c>
      <c r="D9" s="8">
        <v>0.20500000000000002</v>
      </c>
      <c r="E9" s="8">
        <v>0.21000000000000002</v>
      </c>
      <c r="F9" s="8">
        <v>0.21000000000000002</v>
      </c>
      <c r="G9" s="8">
        <v>0.21499999999999997</v>
      </c>
      <c r="H9" s="8">
        <v>0.21499999999999997</v>
      </c>
      <c r="I9" s="8">
        <v>0.21999999999999997</v>
      </c>
      <c r="J9" s="8">
        <v>0.21999999999999997</v>
      </c>
      <c r="K9" s="8">
        <v>0.22499999999999998</v>
      </c>
      <c r="L9" s="8">
        <v>0.22499999999999998</v>
      </c>
      <c r="M9" s="8">
        <v>0.22999999999999998</v>
      </c>
      <c r="O9" s="52">
        <v>24000</v>
      </c>
      <c r="P9" s="7">
        <v>125690.85795539377</v>
      </c>
      <c r="Q9" s="7">
        <v>120029.4009895317</v>
      </c>
      <c r="R9" s="7">
        <v>114767.67536653019</v>
      </c>
      <c r="S9" s="7">
        <v>109876.856166977</v>
      </c>
      <c r="T9" s="7">
        <v>102880.36081327633</v>
      </c>
      <c r="U9" s="7">
        <v>98803.712436097805</v>
      </c>
      <c r="V9" s="7">
        <v>92849.389617890425</v>
      </c>
      <c r="W9" s="7">
        <v>89441.821649083504</v>
      </c>
      <c r="X9" s="7">
        <v>84348.173413393946</v>
      </c>
      <c r="Y9" s="7">
        <v>81491.666617687573</v>
      </c>
      <c r="Z9" s="7">
        <v>77111.194434645178</v>
      </c>
      <c r="AA9" s="7">
        <v>74709.623132412598</v>
      </c>
      <c r="AC9" s="52">
        <v>24000</v>
      </c>
      <c r="AD9" s="12">
        <f t="shared" si="1"/>
        <v>5.2371190814747406</v>
      </c>
      <c r="AE9" s="12">
        <f t="shared" si="2"/>
        <v>5.0012250412304873</v>
      </c>
      <c r="AF9" s="12">
        <f t="shared" si="3"/>
        <v>4.7819864736054249</v>
      </c>
      <c r="AG9" s="12">
        <f t="shared" si="4"/>
        <v>4.5782023402907086</v>
      </c>
      <c r="AH9" s="12">
        <f t="shared" si="5"/>
        <v>4.2866817005531805</v>
      </c>
      <c r="AI9" s="12">
        <f t="shared" si="6"/>
        <v>4.1168213515040755</v>
      </c>
      <c r="AJ9" s="12">
        <f t="shared" si="7"/>
        <v>3.8687245674121011</v>
      </c>
      <c r="AK9" s="12">
        <f t="shared" si="8"/>
        <v>3.7267425687118125</v>
      </c>
      <c r="AL9" s="12">
        <f t="shared" si="9"/>
        <v>3.5145072255580811</v>
      </c>
      <c r="AM9" s="12">
        <f t="shared" si="10"/>
        <v>3.3954861090703155</v>
      </c>
      <c r="AN9" s="12">
        <f t="shared" si="11"/>
        <v>3.2129664347768823</v>
      </c>
      <c r="AO9" s="12">
        <f t="shared" si="12"/>
        <v>3.1129009638505249</v>
      </c>
    </row>
    <row r="10" spans="1:41" x14ac:dyDescent="0.2">
      <c r="A10" s="52">
        <v>24500</v>
      </c>
      <c r="B10" s="13">
        <v>0.2</v>
      </c>
      <c r="C10" s="13">
        <v>0.20500000000000002</v>
      </c>
      <c r="D10" s="13">
        <v>0.20500000000000002</v>
      </c>
      <c r="E10" s="13">
        <v>0.21000000000000002</v>
      </c>
      <c r="F10" s="13">
        <v>0.21499999999999997</v>
      </c>
      <c r="G10" s="13">
        <v>0.21499999999999997</v>
      </c>
      <c r="H10" s="13">
        <v>0.21999999999999997</v>
      </c>
      <c r="I10" s="13">
        <v>0.21999999999999997</v>
      </c>
      <c r="J10" s="13">
        <v>0.22499999999999998</v>
      </c>
      <c r="K10" s="13">
        <v>0.22499999999999998</v>
      </c>
      <c r="L10" s="13">
        <v>0.22999999999999998</v>
      </c>
      <c r="M10" s="13">
        <v>0.22999999999999998</v>
      </c>
      <c r="O10" s="52">
        <v>24500</v>
      </c>
      <c r="P10" s="7">
        <v>131599.40256013451</v>
      </c>
      <c r="Q10" s="7">
        <v>125593.26384790063</v>
      </c>
      <c r="R10" s="7">
        <v>117158.66860333292</v>
      </c>
      <c r="S10" s="7">
        <v>112165.95733712235</v>
      </c>
      <c r="T10" s="7">
        <v>107524.26598887557</v>
      </c>
      <c r="U10" s="7">
        <v>100862.12311184984</v>
      </c>
      <c r="V10" s="7">
        <v>96988.025201633602</v>
      </c>
      <c r="W10" s="7">
        <v>91305.192933439394</v>
      </c>
      <c r="X10" s="7">
        <v>88062.368549495091</v>
      </c>
      <c r="Y10" s="7">
        <v>83189.409672222726</v>
      </c>
      <c r="Z10" s="7">
        <v>80466.959377634383</v>
      </c>
      <c r="AA10" s="7">
        <v>76266.07361433786</v>
      </c>
      <c r="AC10" s="52">
        <v>24500</v>
      </c>
      <c r="AD10" s="12">
        <f t="shared" si="1"/>
        <v>5.3714041861279389</v>
      </c>
      <c r="AE10" s="12">
        <f t="shared" si="2"/>
        <v>5.1262556672612503</v>
      </c>
      <c r="AF10" s="12">
        <f t="shared" si="3"/>
        <v>4.7819864736054249</v>
      </c>
      <c r="AG10" s="12">
        <f t="shared" si="4"/>
        <v>4.5782023402907086</v>
      </c>
      <c r="AH10" s="12">
        <f t="shared" si="5"/>
        <v>4.38874555056635</v>
      </c>
      <c r="AI10" s="12">
        <f t="shared" si="6"/>
        <v>4.1168213515040755</v>
      </c>
      <c r="AJ10" s="12">
        <f t="shared" si="7"/>
        <v>3.9586949061891268</v>
      </c>
      <c r="AK10" s="12">
        <f t="shared" si="8"/>
        <v>3.7267425687118121</v>
      </c>
      <c r="AL10" s="12">
        <f t="shared" si="9"/>
        <v>3.5943823897753098</v>
      </c>
      <c r="AM10" s="12">
        <f t="shared" si="10"/>
        <v>3.3954861090703155</v>
      </c>
      <c r="AN10" s="12">
        <f t="shared" si="11"/>
        <v>3.2843656888830361</v>
      </c>
      <c r="AO10" s="12">
        <f t="shared" si="12"/>
        <v>3.1129009638505249</v>
      </c>
    </row>
    <row r="11" spans="1:41" x14ac:dyDescent="0.2">
      <c r="A11" s="52">
        <v>25000</v>
      </c>
      <c r="B11" s="8">
        <v>0.2</v>
      </c>
      <c r="C11" s="8">
        <v>0.20500000000000002</v>
      </c>
      <c r="D11" s="8">
        <v>0.21000000000000002</v>
      </c>
      <c r="E11" s="8">
        <v>0.21499999999999997</v>
      </c>
      <c r="F11" s="8">
        <v>0.21499999999999997</v>
      </c>
      <c r="G11" s="8">
        <v>0.21999999999999997</v>
      </c>
      <c r="H11" s="8">
        <v>0.21999999999999997</v>
      </c>
      <c r="I11" s="8">
        <v>0.22499999999999998</v>
      </c>
      <c r="J11" s="8">
        <v>0.22499999999999998</v>
      </c>
      <c r="K11" s="8">
        <v>0.22999999999999998</v>
      </c>
      <c r="L11" s="8">
        <v>0.22999999999999998</v>
      </c>
      <c r="M11" s="8">
        <v>0.23499999999999999</v>
      </c>
      <c r="O11" s="52">
        <v>25000</v>
      </c>
      <c r="P11" s="7">
        <v>134285.10465319848</v>
      </c>
      <c r="Q11" s="7">
        <v>128156.39168153124</v>
      </c>
      <c r="R11" s="7">
        <v>122465.50725087065</v>
      </c>
      <c r="S11" s="7">
        <v>117180.17894791689</v>
      </c>
      <c r="T11" s="7">
        <v>109718.63876415875</v>
      </c>
      <c r="U11" s="7">
        <v>105314.03457336006</v>
      </c>
      <c r="V11" s="7">
        <v>98967.372654728169</v>
      </c>
      <c r="W11" s="7">
        <v>95286.031586381578</v>
      </c>
      <c r="X11" s="7">
        <v>89859.559744382757</v>
      </c>
      <c r="Y11" s="7">
        <v>86773.533898463633</v>
      </c>
      <c r="Z11" s="7">
        <v>82109.142222075898</v>
      </c>
      <c r="AA11" s="7">
        <v>79514.318098355798</v>
      </c>
      <c r="AC11" s="52">
        <v>25000</v>
      </c>
      <c r="AD11" s="12">
        <f t="shared" si="1"/>
        <v>5.3714041861279389</v>
      </c>
      <c r="AE11" s="12">
        <f t="shared" si="2"/>
        <v>5.1262556672612494</v>
      </c>
      <c r="AF11" s="12">
        <f t="shared" si="3"/>
        <v>4.8986202900348257</v>
      </c>
      <c r="AG11" s="12">
        <f t="shared" si="4"/>
        <v>4.6872071579166761</v>
      </c>
      <c r="AH11" s="12">
        <f t="shared" si="5"/>
        <v>4.38874555056635</v>
      </c>
      <c r="AI11" s="12">
        <f t="shared" si="6"/>
        <v>4.2125613829344024</v>
      </c>
      <c r="AJ11" s="12">
        <f t="shared" si="7"/>
        <v>3.9586949061891268</v>
      </c>
      <c r="AK11" s="12">
        <f t="shared" si="8"/>
        <v>3.8114412634552632</v>
      </c>
      <c r="AL11" s="12">
        <f t="shared" si="9"/>
        <v>3.5943823897753102</v>
      </c>
      <c r="AM11" s="12">
        <f t="shared" si="10"/>
        <v>3.4709413559385451</v>
      </c>
      <c r="AN11" s="12">
        <f t="shared" si="11"/>
        <v>3.2843656888830357</v>
      </c>
      <c r="AO11" s="12">
        <f t="shared" si="12"/>
        <v>3.1805727239342318</v>
      </c>
    </row>
    <row r="12" spans="1:41" x14ac:dyDescent="0.2">
      <c r="A12" s="52">
        <v>26000</v>
      </c>
      <c r="B12" s="13">
        <v>0.20500000000000002</v>
      </c>
      <c r="C12" s="13">
        <v>0.21000000000000002</v>
      </c>
      <c r="D12" s="13">
        <v>0.21499999999999997</v>
      </c>
      <c r="E12" s="13">
        <v>0.21999999999999997</v>
      </c>
      <c r="F12" s="13">
        <v>0.21999999999999997</v>
      </c>
      <c r="G12" s="13">
        <v>0.22499999999999998</v>
      </c>
      <c r="H12" s="13">
        <v>0.22499999999999998</v>
      </c>
      <c r="I12" s="13">
        <v>0.22999999999999998</v>
      </c>
      <c r="J12" s="13">
        <v>0.22999999999999998</v>
      </c>
      <c r="K12" s="13">
        <v>0.23499999999999999</v>
      </c>
      <c r="L12" s="13">
        <v>0.23499999999999999</v>
      </c>
      <c r="M12" s="13">
        <v>0.24</v>
      </c>
      <c r="O12" s="52">
        <v>26000</v>
      </c>
      <c r="P12" s="7">
        <v>143147.92156030957</v>
      </c>
      <c r="Q12" s="7">
        <v>136533.44362559234</v>
      </c>
      <c r="R12" s="7">
        <v>130396.60676806986</v>
      </c>
      <c r="S12" s="7">
        <v>124701.51136410878</v>
      </c>
      <c r="T12" s="7">
        <v>116761.04441506755</v>
      </c>
      <c r="U12" s="7">
        <v>112015.83677348298</v>
      </c>
      <c r="V12" s="7">
        <v>105265.29636911997</v>
      </c>
      <c r="W12" s="7">
        <v>101299.63891316653</v>
      </c>
      <c r="X12" s="7">
        <v>95530.69640380601</v>
      </c>
      <c r="Y12" s="7">
        <v>92206.311672976139</v>
      </c>
      <c r="Z12" s="7">
        <v>87249.888517718922</v>
      </c>
      <c r="AA12" s="7">
        <v>84454.356584466412</v>
      </c>
      <c r="AC12" s="52">
        <v>26000</v>
      </c>
      <c r="AD12" s="12">
        <f t="shared" si="1"/>
        <v>5.5056892907811372</v>
      </c>
      <c r="AE12" s="12">
        <f t="shared" si="2"/>
        <v>5.2512862932920132</v>
      </c>
      <c r="AF12" s="12">
        <f t="shared" si="3"/>
        <v>5.0152541064642255</v>
      </c>
      <c r="AG12" s="12">
        <f t="shared" si="4"/>
        <v>4.7962119755426453</v>
      </c>
      <c r="AH12" s="12">
        <f t="shared" si="5"/>
        <v>4.4908094005795212</v>
      </c>
      <c r="AI12" s="12">
        <f t="shared" si="6"/>
        <v>4.3083014143647302</v>
      </c>
      <c r="AJ12" s="12">
        <f t="shared" si="7"/>
        <v>4.0486652449661529</v>
      </c>
      <c r="AK12" s="12">
        <f t="shared" si="8"/>
        <v>3.8961399581987131</v>
      </c>
      <c r="AL12" s="12">
        <f t="shared" si="9"/>
        <v>3.6742575539925388</v>
      </c>
      <c r="AM12" s="12">
        <f t="shared" si="10"/>
        <v>3.5463966028067744</v>
      </c>
      <c r="AN12" s="12">
        <f t="shared" si="11"/>
        <v>3.3557649429891891</v>
      </c>
      <c r="AO12" s="12">
        <f t="shared" si="12"/>
        <v>3.2482444840179387</v>
      </c>
    </row>
    <row r="13" spans="1:41" x14ac:dyDescent="0.2">
      <c r="A13" s="52">
        <v>27000</v>
      </c>
      <c r="B13" s="8">
        <v>0.21000000000000002</v>
      </c>
      <c r="C13" s="8">
        <v>0.21499999999999997</v>
      </c>
      <c r="D13" s="8">
        <v>0.21499999999999997</v>
      </c>
      <c r="E13" s="8">
        <v>0.21999999999999997</v>
      </c>
      <c r="F13" s="8">
        <v>0.22499999999999998</v>
      </c>
      <c r="G13" s="8">
        <v>0.22499999999999998</v>
      </c>
      <c r="H13" s="8">
        <v>0.22999999999999998</v>
      </c>
      <c r="I13" s="8">
        <v>0.23499999999999999</v>
      </c>
      <c r="J13" s="8">
        <v>0.23499999999999999</v>
      </c>
      <c r="K13" s="8">
        <v>0.24</v>
      </c>
      <c r="L13" s="8">
        <v>0.24</v>
      </c>
      <c r="M13" s="8">
        <v>0.24</v>
      </c>
      <c r="O13" s="52">
        <v>27000</v>
      </c>
      <c r="P13" s="7">
        <v>152279.30867672709</v>
      </c>
      <c r="Q13" s="7">
        <v>145160.55682171488</v>
      </c>
      <c r="R13" s="7">
        <v>135411.86087453409</v>
      </c>
      <c r="S13" s="7">
        <v>129497.72333965143</v>
      </c>
      <c r="T13" s="7">
        <v>124007.57776600269</v>
      </c>
      <c r="U13" s="7">
        <v>116324.13818784771</v>
      </c>
      <c r="V13" s="7">
        <v>111743.1607610658</v>
      </c>
      <c r="W13" s="7">
        <v>107482.64362943842</v>
      </c>
      <c r="X13" s="7">
        <v>101361.58339166375</v>
      </c>
      <c r="Y13" s="7">
        <v>97789.999941225091</v>
      </c>
      <c r="Z13" s="7">
        <v>92533.433321574237</v>
      </c>
      <c r="AA13" s="7">
        <v>87702.60106848435</v>
      </c>
      <c r="AC13" s="52">
        <v>27000</v>
      </c>
      <c r="AD13" s="12">
        <f t="shared" si="1"/>
        <v>5.6399743954343364</v>
      </c>
      <c r="AE13" s="12">
        <f t="shared" si="2"/>
        <v>5.3763169193227736</v>
      </c>
      <c r="AF13" s="12">
        <f t="shared" si="3"/>
        <v>5.0152541064642255</v>
      </c>
      <c r="AG13" s="12">
        <f t="shared" si="4"/>
        <v>4.7962119755426453</v>
      </c>
      <c r="AH13" s="12">
        <f t="shared" si="5"/>
        <v>4.5928732505926924</v>
      </c>
      <c r="AI13" s="12">
        <f t="shared" si="6"/>
        <v>4.3083014143647302</v>
      </c>
      <c r="AJ13" s="12">
        <f t="shared" si="7"/>
        <v>4.1386355837431772</v>
      </c>
      <c r="AK13" s="12">
        <f t="shared" si="8"/>
        <v>3.9808386529421638</v>
      </c>
      <c r="AL13" s="12">
        <f t="shared" si="9"/>
        <v>3.7541327182097683</v>
      </c>
      <c r="AM13" s="12">
        <f t="shared" si="10"/>
        <v>3.6218518496750032</v>
      </c>
      <c r="AN13" s="12">
        <f t="shared" si="11"/>
        <v>3.4271641970953421</v>
      </c>
      <c r="AO13" s="12">
        <f t="shared" si="12"/>
        <v>3.2482444840179387</v>
      </c>
    </row>
    <row r="14" spans="1:41" x14ac:dyDescent="0.2">
      <c r="A14" s="52">
        <v>28000</v>
      </c>
      <c r="B14" s="13">
        <v>0.21000000000000002</v>
      </c>
      <c r="C14" s="13">
        <v>0.21499999999999997</v>
      </c>
      <c r="D14" s="13">
        <v>0.21999999999999997</v>
      </c>
      <c r="E14" s="13">
        <v>0.22499999999999998</v>
      </c>
      <c r="F14" s="13">
        <v>0.22499999999999998</v>
      </c>
      <c r="G14" s="13">
        <v>0.22999999999999998</v>
      </c>
      <c r="H14" s="13">
        <v>0.23499999999999999</v>
      </c>
      <c r="I14" s="13">
        <v>0.23499999999999999</v>
      </c>
      <c r="J14" s="13">
        <v>0.24</v>
      </c>
      <c r="K14" s="13">
        <v>0.24</v>
      </c>
      <c r="L14" s="13">
        <v>0.245</v>
      </c>
      <c r="M14" s="13">
        <v>0.245</v>
      </c>
      <c r="O14" s="52">
        <v>28000</v>
      </c>
      <c r="P14" s="7">
        <v>157919.28307216143</v>
      </c>
      <c r="Q14" s="7">
        <v>150536.87374103765</v>
      </c>
      <c r="R14" s="7">
        <v>143692.86184102154</v>
      </c>
      <c r="S14" s="7">
        <v>137346.07020872121</v>
      </c>
      <c r="T14" s="7">
        <v>128600.45101659537</v>
      </c>
      <c r="U14" s="7">
        <v>123313.16048226161</v>
      </c>
      <c r="V14" s="7">
        <v>118400.96583056574</v>
      </c>
      <c r="W14" s="7">
        <v>111463.4822823806</v>
      </c>
      <c r="X14" s="7">
        <v>107352.22070795594</v>
      </c>
      <c r="Y14" s="7">
        <v>101411.85179090009</v>
      </c>
      <c r="Z14" s="7">
        <v>97959.776633641857</v>
      </c>
      <c r="AA14" s="7">
        <v>92845.654834846078</v>
      </c>
      <c r="AC14" s="52">
        <v>28000</v>
      </c>
      <c r="AD14" s="12">
        <f t="shared" si="1"/>
        <v>5.6399743954343364</v>
      </c>
      <c r="AE14" s="12">
        <f t="shared" si="2"/>
        <v>5.3763169193227736</v>
      </c>
      <c r="AF14" s="12">
        <f t="shared" si="3"/>
        <v>5.1318879228936263</v>
      </c>
      <c r="AG14" s="12">
        <f t="shared" si="4"/>
        <v>4.9052167931686146</v>
      </c>
      <c r="AH14" s="12">
        <f t="shared" si="5"/>
        <v>4.5928732505926915</v>
      </c>
      <c r="AI14" s="12">
        <f t="shared" si="6"/>
        <v>4.4040414457950572</v>
      </c>
      <c r="AJ14" s="12">
        <f t="shared" si="7"/>
        <v>4.2286059225202051</v>
      </c>
      <c r="AK14" s="12">
        <f t="shared" si="8"/>
        <v>3.9808386529421642</v>
      </c>
      <c r="AL14" s="12">
        <f t="shared" si="9"/>
        <v>3.8340078824269979</v>
      </c>
      <c r="AM14" s="12">
        <f t="shared" si="10"/>
        <v>3.6218518496750032</v>
      </c>
      <c r="AN14" s="12">
        <f t="shared" si="11"/>
        <v>3.4985634512014947</v>
      </c>
      <c r="AO14" s="12">
        <f t="shared" si="12"/>
        <v>3.3159162441016456</v>
      </c>
    </row>
    <row r="15" spans="1:41" x14ac:dyDescent="0.2">
      <c r="A15" s="52">
        <v>29000</v>
      </c>
      <c r="B15" s="8">
        <v>0.21499999999999997</v>
      </c>
      <c r="C15" s="8">
        <v>0.21999999999999997</v>
      </c>
      <c r="D15" s="8">
        <v>0.21999999999999997</v>
      </c>
      <c r="E15" s="8">
        <v>0.22499999999999998</v>
      </c>
      <c r="F15" s="8">
        <v>0.22999999999999998</v>
      </c>
      <c r="G15" s="8">
        <v>0.22999999999999998</v>
      </c>
      <c r="H15" s="8">
        <v>0.23499999999999999</v>
      </c>
      <c r="I15" s="8">
        <v>0.23499999999999999</v>
      </c>
      <c r="J15" s="8">
        <v>0.24</v>
      </c>
      <c r="K15" s="8">
        <v>0.24</v>
      </c>
      <c r="L15" s="8">
        <v>0.245</v>
      </c>
      <c r="M15" s="8">
        <v>0.245</v>
      </c>
      <c r="O15" s="52">
        <v>29000</v>
      </c>
      <c r="P15" s="7">
        <v>167453.52550253848</v>
      </c>
      <c r="Q15" s="7">
        <v>159539.07881525255</v>
      </c>
      <c r="R15" s="7">
        <v>148824.74976391517</v>
      </c>
      <c r="S15" s="7">
        <v>142251.28700188981</v>
      </c>
      <c r="T15" s="7">
        <v>136153.17591757001</v>
      </c>
      <c r="U15" s="7">
        <v>127717.20192805666</v>
      </c>
      <c r="V15" s="7">
        <v>122629.57175308591</v>
      </c>
      <c r="W15" s="7">
        <v>115444.32093532274</v>
      </c>
      <c r="X15" s="7">
        <v>111186.22859038293</v>
      </c>
      <c r="Y15" s="7">
        <v>105033.7036405751</v>
      </c>
      <c r="Z15" s="7">
        <v>101458.34008484335</v>
      </c>
      <c r="AA15" s="7">
        <v>96161.571078947745</v>
      </c>
      <c r="AC15" s="52">
        <v>29000</v>
      </c>
      <c r="AD15" s="12">
        <f t="shared" si="1"/>
        <v>5.7742595000875339</v>
      </c>
      <c r="AE15" s="12">
        <f t="shared" si="2"/>
        <v>5.5013475453535365</v>
      </c>
      <c r="AF15" s="12">
        <f t="shared" si="3"/>
        <v>5.1318879228936263</v>
      </c>
      <c r="AG15" s="12">
        <f t="shared" si="4"/>
        <v>4.9052167931686146</v>
      </c>
      <c r="AH15" s="12">
        <f t="shared" si="5"/>
        <v>4.6949371006058627</v>
      </c>
      <c r="AI15" s="12">
        <f t="shared" si="6"/>
        <v>4.4040414457950572</v>
      </c>
      <c r="AJ15" s="12">
        <f t="shared" si="7"/>
        <v>4.2286059225202042</v>
      </c>
      <c r="AK15" s="12">
        <f t="shared" si="8"/>
        <v>3.9808386529421638</v>
      </c>
      <c r="AL15" s="12">
        <f t="shared" si="9"/>
        <v>3.8340078824269979</v>
      </c>
      <c r="AM15" s="12">
        <f t="shared" si="10"/>
        <v>3.6218518496750036</v>
      </c>
      <c r="AN15" s="12">
        <f t="shared" si="11"/>
        <v>3.4985634512014947</v>
      </c>
      <c r="AO15" s="12">
        <f t="shared" si="12"/>
        <v>3.3159162441016465</v>
      </c>
    </row>
    <row r="16" spans="1:41" x14ac:dyDescent="0.2">
      <c r="A16" s="52">
        <v>30000</v>
      </c>
      <c r="B16" s="13">
        <v>0.21499999999999997</v>
      </c>
      <c r="C16" s="13">
        <v>0.21999999999999997</v>
      </c>
      <c r="D16" s="13">
        <v>0.22499999999999998</v>
      </c>
      <c r="E16" s="13">
        <v>0.22499999999999998</v>
      </c>
      <c r="F16" s="13">
        <v>0.22999999999999998</v>
      </c>
      <c r="G16" s="13">
        <v>0.23499999999999999</v>
      </c>
      <c r="H16" s="13">
        <v>0.23499999999999999</v>
      </c>
      <c r="I16" s="13">
        <v>0.24</v>
      </c>
      <c r="J16" s="13">
        <v>0.24</v>
      </c>
      <c r="K16" s="13">
        <v>0.245</v>
      </c>
      <c r="L16" s="13">
        <v>0.245</v>
      </c>
      <c r="M16" s="13">
        <v>0.25</v>
      </c>
      <c r="O16" s="52">
        <v>30000</v>
      </c>
      <c r="P16" s="7">
        <v>173227.78500262598</v>
      </c>
      <c r="Q16" s="7">
        <v>165040.42636060607</v>
      </c>
      <c r="R16" s="7">
        <v>157455.65217969081</v>
      </c>
      <c r="S16" s="7">
        <v>147156.50379505844</v>
      </c>
      <c r="T16" s="7">
        <v>140848.11301817588</v>
      </c>
      <c r="U16" s="7">
        <v>134993.44431676154</v>
      </c>
      <c r="V16" s="7">
        <v>126858.17767560613</v>
      </c>
      <c r="W16" s="7">
        <v>121966.12043056842</v>
      </c>
      <c r="X16" s="7">
        <v>115020.23647280993</v>
      </c>
      <c r="Y16" s="7">
        <v>110919.21289629699</v>
      </c>
      <c r="Z16" s="7">
        <v>104956.90353604485</v>
      </c>
      <c r="AA16" s="7">
        <v>101507.64012556059</v>
      </c>
      <c r="AC16" s="52">
        <v>30000</v>
      </c>
      <c r="AD16" s="12">
        <f t="shared" si="1"/>
        <v>5.774259500087533</v>
      </c>
      <c r="AE16" s="12">
        <f t="shared" si="2"/>
        <v>5.5013475453535357</v>
      </c>
      <c r="AF16" s="12">
        <f t="shared" si="3"/>
        <v>5.248521739323027</v>
      </c>
      <c r="AG16" s="12">
        <f t="shared" si="4"/>
        <v>4.9052167931686146</v>
      </c>
      <c r="AH16" s="12">
        <f t="shared" si="5"/>
        <v>4.6949371006058627</v>
      </c>
      <c r="AI16" s="12">
        <f t="shared" si="6"/>
        <v>4.499781477225385</v>
      </c>
      <c r="AJ16" s="12">
        <f t="shared" si="7"/>
        <v>4.2286059225202042</v>
      </c>
      <c r="AK16" s="12">
        <f t="shared" si="8"/>
        <v>4.0655373476856145</v>
      </c>
      <c r="AL16" s="12">
        <f t="shared" si="9"/>
        <v>3.8340078824269979</v>
      </c>
      <c r="AM16" s="12">
        <f t="shared" si="10"/>
        <v>3.6973070965432329</v>
      </c>
      <c r="AN16" s="12">
        <f t="shared" si="11"/>
        <v>3.4985634512014947</v>
      </c>
      <c r="AO16" s="12">
        <f t="shared" si="12"/>
        <v>3.383588004185353</v>
      </c>
    </row>
    <row r="17" spans="1:41" x14ac:dyDescent="0.2">
      <c r="A17" s="52">
        <v>31000</v>
      </c>
      <c r="B17" s="8">
        <v>0.21499999999999997</v>
      </c>
      <c r="C17" s="8">
        <v>0.21999999999999997</v>
      </c>
      <c r="D17" s="8">
        <v>0.22499999999999998</v>
      </c>
      <c r="E17" s="8">
        <v>0.22999999999999998</v>
      </c>
      <c r="F17" s="8">
        <v>0.22999999999999998</v>
      </c>
      <c r="G17" s="8">
        <v>0.23499999999999999</v>
      </c>
      <c r="H17" s="8">
        <v>0.24</v>
      </c>
      <c r="I17" s="8">
        <v>0.24</v>
      </c>
      <c r="J17" s="8">
        <v>0.245</v>
      </c>
      <c r="K17" s="8">
        <v>0.245</v>
      </c>
      <c r="L17" s="8">
        <v>0.25</v>
      </c>
      <c r="M17" s="8">
        <v>0.25</v>
      </c>
      <c r="O17" s="52">
        <v>31000</v>
      </c>
      <c r="P17" s="7">
        <v>179002.04450271354</v>
      </c>
      <c r="Q17" s="7">
        <v>170541.77390595959</v>
      </c>
      <c r="R17" s="7">
        <v>162704.17391901382</v>
      </c>
      <c r="S17" s="7">
        <v>155440.86993463212</v>
      </c>
      <c r="T17" s="7">
        <v>145543.05011878177</v>
      </c>
      <c r="U17" s="7">
        <v>139493.22579398696</v>
      </c>
      <c r="V17" s="7">
        <v>133875.86410021412</v>
      </c>
      <c r="W17" s="7">
        <v>126031.65777825404</v>
      </c>
      <c r="X17" s="7">
        <v>121330.37444597103</v>
      </c>
      <c r="Y17" s="7">
        <v>114616.5199928402</v>
      </c>
      <c r="Z17" s="7">
        <v>110668.84386453709</v>
      </c>
      <c r="AA17" s="7">
        <v>104891.22812974596</v>
      </c>
      <c r="AC17" s="52">
        <v>31000</v>
      </c>
      <c r="AD17" s="12">
        <f t="shared" si="1"/>
        <v>5.7742595000875339</v>
      </c>
      <c r="AE17" s="12">
        <f t="shared" si="2"/>
        <v>5.5013475453535357</v>
      </c>
      <c r="AF17" s="12">
        <f t="shared" si="3"/>
        <v>5.2485217393230261</v>
      </c>
      <c r="AG17" s="12">
        <f t="shared" si="4"/>
        <v>5.0142216107945847</v>
      </c>
      <c r="AH17" s="12">
        <f t="shared" si="5"/>
        <v>4.6949371006058636</v>
      </c>
      <c r="AI17" s="12">
        <f t="shared" si="6"/>
        <v>4.4997814772253859</v>
      </c>
      <c r="AJ17" s="12">
        <f t="shared" si="7"/>
        <v>4.3185762612972294</v>
      </c>
      <c r="AK17" s="12">
        <f t="shared" si="8"/>
        <v>4.0655373476856145</v>
      </c>
      <c r="AL17" s="12">
        <f t="shared" si="9"/>
        <v>3.9138830466442269</v>
      </c>
      <c r="AM17" s="12">
        <f t="shared" si="10"/>
        <v>3.6973070965432324</v>
      </c>
      <c r="AN17" s="12">
        <f t="shared" si="11"/>
        <v>3.5699627053076481</v>
      </c>
      <c r="AO17" s="12">
        <f t="shared" si="12"/>
        <v>3.3835880041853534</v>
      </c>
    </row>
    <row r="18" spans="1:41" x14ac:dyDescent="0.2">
      <c r="A18" s="52">
        <v>32000</v>
      </c>
      <c r="B18" s="13">
        <v>0.21499999999999997</v>
      </c>
      <c r="C18" s="13">
        <v>0.21999999999999997</v>
      </c>
      <c r="D18" s="13">
        <v>0.22499999999999998</v>
      </c>
      <c r="E18" s="13">
        <v>0.22999999999999998</v>
      </c>
      <c r="F18" s="13">
        <v>0.22999999999999998</v>
      </c>
      <c r="G18" s="13">
        <v>0.23499999999999999</v>
      </c>
      <c r="H18" s="13">
        <v>0.24</v>
      </c>
      <c r="I18" s="13">
        <v>0.24</v>
      </c>
      <c r="J18" s="13">
        <v>0.245</v>
      </c>
      <c r="K18" s="13">
        <v>0.245</v>
      </c>
      <c r="L18" s="13">
        <v>0.25</v>
      </c>
      <c r="M18" s="13">
        <v>0.25</v>
      </c>
      <c r="O18" s="52">
        <v>32000</v>
      </c>
      <c r="P18" s="7">
        <v>184776.30400280107</v>
      </c>
      <c r="Q18" s="7">
        <v>176043.12145131314</v>
      </c>
      <c r="R18" s="7">
        <v>167952.69565833686</v>
      </c>
      <c r="S18" s="7">
        <v>160455.09154542669</v>
      </c>
      <c r="T18" s="7">
        <v>150237.98721938761</v>
      </c>
      <c r="U18" s="7">
        <v>143993.00727121232</v>
      </c>
      <c r="V18" s="7">
        <v>138194.44036151137</v>
      </c>
      <c r="W18" s="7">
        <v>130097.19512593966</v>
      </c>
      <c r="X18" s="7">
        <v>125244.25749261527</v>
      </c>
      <c r="Y18" s="7">
        <v>118313.82708938346</v>
      </c>
      <c r="Z18" s="7">
        <v>114238.80656984473</v>
      </c>
      <c r="AA18" s="7">
        <v>108274.81613393129</v>
      </c>
      <c r="AC18" s="52">
        <v>32000</v>
      </c>
      <c r="AD18" s="12">
        <f t="shared" si="1"/>
        <v>5.7742595000875339</v>
      </c>
      <c r="AE18" s="12">
        <f t="shared" si="2"/>
        <v>5.5013475453535357</v>
      </c>
      <c r="AF18" s="12">
        <f t="shared" si="3"/>
        <v>5.248521739323027</v>
      </c>
      <c r="AG18" s="12">
        <f t="shared" si="4"/>
        <v>5.0142216107945838</v>
      </c>
      <c r="AH18" s="12">
        <f t="shared" si="5"/>
        <v>4.6949371006058627</v>
      </c>
      <c r="AI18" s="12">
        <f t="shared" si="6"/>
        <v>4.499781477225385</v>
      </c>
      <c r="AJ18" s="12">
        <f t="shared" si="7"/>
        <v>4.3185762612972303</v>
      </c>
      <c r="AK18" s="12">
        <f t="shared" si="8"/>
        <v>4.0655373476856145</v>
      </c>
      <c r="AL18" s="12">
        <f t="shared" si="9"/>
        <v>3.9138830466442274</v>
      </c>
      <c r="AM18" s="12">
        <f t="shared" si="10"/>
        <v>3.6973070965432329</v>
      </c>
      <c r="AN18" s="12">
        <f t="shared" si="11"/>
        <v>3.5699627053076477</v>
      </c>
      <c r="AO18" s="12">
        <f t="shared" si="12"/>
        <v>3.383588004185353</v>
      </c>
    </row>
    <row r="19" spans="1:41" x14ac:dyDescent="0.2">
      <c r="A19" s="52">
        <v>33000</v>
      </c>
      <c r="B19" s="8">
        <v>0.21499999999999997</v>
      </c>
      <c r="C19" s="8">
        <v>0.21999999999999997</v>
      </c>
      <c r="D19" s="8">
        <v>0.22499999999999998</v>
      </c>
      <c r="E19" s="8">
        <v>0.22999999999999998</v>
      </c>
      <c r="F19" s="8">
        <v>0.23499999999999999</v>
      </c>
      <c r="G19" s="8">
        <v>0.23499999999999999</v>
      </c>
      <c r="H19" s="8">
        <v>0.24</v>
      </c>
      <c r="I19" s="8">
        <v>0.24</v>
      </c>
      <c r="J19" s="8">
        <v>0.245</v>
      </c>
      <c r="K19" s="8">
        <v>0.245</v>
      </c>
      <c r="L19" s="8">
        <v>0.25</v>
      </c>
      <c r="M19" s="8">
        <v>0.25</v>
      </c>
      <c r="O19" s="52">
        <v>33000</v>
      </c>
      <c r="P19" s="7">
        <v>190550.5635028886</v>
      </c>
      <c r="Q19" s="7">
        <v>181544.46899666666</v>
      </c>
      <c r="R19" s="7">
        <v>173201.21739765987</v>
      </c>
      <c r="S19" s="7">
        <v>165469.31315622127</v>
      </c>
      <c r="T19" s="7">
        <v>158301.03137042813</v>
      </c>
      <c r="U19" s="7">
        <v>148492.78874843771</v>
      </c>
      <c r="V19" s="7">
        <v>142513.01662280859</v>
      </c>
      <c r="W19" s="7">
        <v>134162.73247362528</v>
      </c>
      <c r="X19" s="7">
        <v>129158.14053925949</v>
      </c>
      <c r="Y19" s="7">
        <v>122011.13418592668</v>
      </c>
      <c r="Z19" s="7">
        <v>117808.76927515239</v>
      </c>
      <c r="AA19" s="7">
        <v>111658.40413811665</v>
      </c>
      <c r="AC19" s="52">
        <v>33000</v>
      </c>
      <c r="AD19" s="12">
        <f t="shared" si="1"/>
        <v>5.774259500087533</v>
      </c>
      <c r="AE19" s="12">
        <f t="shared" si="2"/>
        <v>5.5013475453535357</v>
      </c>
      <c r="AF19" s="12">
        <f t="shared" si="3"/>
        <v>5.2485217393230261</v>
      </c>
      <c r="AG19" s="12">
        <f t="shared" si="4"/>
        <v>5.0142216107945838</v>
      </c>
      <c r="AH19" s="12">
        <f t="shared" si="5"/>
        <v>4.7970009506190339</v>
      </c>
      <c r="AI19" s="12">
        <f t="shared" si="6"/>
        <v>4.499781477225385</v>
      </c>
      <c r="AJ19" s="12">
        <f t="shared" si="7"/>
        <v>4.3185762612972303</v>
      </c>
      <c r="AK19" s="12">
        <f t="shared" si="8"/>
        <v>4.0655373476856145</v>
      </c>
      <c r="AL19" s="12">
        <f t="shared" si="9"/>
        <v>3.9138830466442269</v>
      </c>
      <c r="AM19" s="12">
        <f t="shared" si="10"/>
        <v>3.6973070965432329</v>
      </c>
      <c r="AN19" s="12">
        <f t="shared" si="11"/>
        <v>3.5699627053076481</v>
      </c>
      <c r="AO19" s="12">
        <f t="shared" si="12"/>
        <v>3.383588004185353</v>
      </c>
    </row>
    <row r="20" spans="1:41" x14ac:dyDescent="0.2">
      <c r="A20" s="52">
        <v>34000</v>
      </c>
      <c r="B20" s="13">
        <v>0.21499999999999997</v>
      </c>
      <c r="C20" s="13">
        <v>0.21999999999999997</v>
      </c>
      <c r="D20" s="13">
        <v>0.22499999999999998</v>
      </c>
      <c r="E20" s="13">
        <v>0.22999999999999998</v>
      </c>
      <c r="F20" s="13">
        <v>0.23499999999999999</v>
      </c>
      <c r="G20" s="13">
        <v>0.23499999999999999</v>
      </c>
      <c r="H20" s="13">
        <v>0.24</v>
      </c>
      <c r="I20" s="13">
        <v>0.24</v>
      </c>
      <c r="J20" s="13">
        <v>0.245</v>
      </c>
      <c r="K20" s="13">
        <v>0.245</v>
      </c>
      <c r="L20" s="13">
        <v>0.25</v>
      </c>
      <c r="M20" s="13">
        <v>0.25</v>
      </c>
      <c r="O20" s="52">
        <v>34000</v>
      </c>
      <c r="P20" s="7">
        <v>196324.82300297616</v>
      </c>
      <c r="Q20" s="7">
        <v>187045.81654202021</v>
      </c>
      <c r="R20" s="7">
        <v>178449.73913698291</v>
      </c>
      <c r="S20" s="7">
        <v>170483.53476701587</v>
      </c>
      <c r="T20" s="7">
        <v>163098.03232104718</v>
      </c>
      <c r="U20" s="7">
        <v>152992.5702256631</v>
      </c>
      <c r="V20" s="7">
        <v>146831.5928841058</v>
      </c>
      <c r="W20" s="7">
        <v>138228.26982131088</v>
      </c>
      <c r="X20" s="7">
        <v>133072.02358590372</v>
      </c>
      <c r="Y20" s="7">
        <v>125708.44128246991</v>
      </c>
      <c r="Z20" s="7">
        <v>121378.73198046004</v>
      </c>
      <c r="AA20" s="7">
        <v>115041.99214230201</v>
      </c>
      <c r="AC20" s="52">
        <v>34000</v>
      </c>
      <c r="AD20" s="12">
        <f t="shared" si="1"/>
        <v>5.7742595000875339</v>
      </c>
      <c r="AE20" s="12">
        <f t="shared" si="2"/>
        <v>5.5013475453535357</v>
      </c>
      <c r="AF20" s="12">
        <f t="shared" si="3"/>
        <v>5.248521739323027</v>
      </c>
      <c r="AG20" s="12">
        <f t="shared" si="4"/>
        <v>5.0142216107945847</v>
      </c>
      <c r="AH20" s="12">
        <f t="shared" si="5"/>
        <v>4.7970009506190348</v>
      </c>
      <c r="AI20" s="12">
        <f t="shared" si="6"/>
        <v>4.499781477225385</v>
      </c>
      <c r="AJ20" s="12">
        <f t="shared" si="7"/>
        <v>4.3185762612972294</v>
      </c>
      <c r="AK20" s="12">
        <f t="shared" si="8"/>
        <v>4.0655373476856145</v>
      </c>
      <c r="AL20" s="12">
        <f t="shared" si="9"/>
        <v>3.9138830466442269</v>
      </c>
      <c r="AM20" s="12">
        <f t="shared" si="10"/>
        <v>3.6973070965432329</v>
      </c>
      <c r="AN20" s="12">
        <f t="shared" si="11"/>
        <v>3.5699627053076481</v>
      </c>
      <c r="AO20" s="12">
        <f t="shared" si="12"/>
        <v>3.3835880041853534</v>
      </c>
    </row>
    <row r="21" spans="1:41" x14ac:dyDescent="0.2">
      <c r="A21" s="52">
        <v>35000</v>
      </c>
      <c r="B21" s="8">
        <v>0.21999999999999997</v>
      </c>
      <c r="C21" s="8">
        <v>0.21999999999999997</v>
      </c>
      <c r="D21" s="8">
        <v>0.22499999999999998</v>
      </c>
      <c r="E21" s="8">
        <v>0.22999999999999998</v>
      </c>
      <c r="F21" s="8">
        <v>0.23499999999999999</v>
      </c>
      <c r="G21" s="8">
        <v>0.23499999999999999</v>
      </c>
      <c r="H21" s="8">
        <v>0.24</v>
      </c>
      <c r="I21" s="8">
        <v>0.245</v>
      </c>
      <c r="J21" s="8">
        <v>0.245</v>
      </c>
      <c r="K21" s="8">
        <v>0.25</v>
      </c>
      <c r="L21" s="8">
        <v>0.25</v>
      </c>
      <c r="M21" s="8">
        <v>0.25</v>
      </c>
      <c r="O21" s="52">
        <v>35000</v>
      </c>
      <c r="P21" s="7">
        <v>206799.06116592564</v>
      </c>
      <c r="Q21" s="7">
        <v>192547.16408737376</v>
      </c>
      <c r="R21" s="7">
        <v>183698.26087630593</v>
      </c>
      <c r="S21" s="7">
        <v>175497.75637781044</v>
      </c>
      <c r="T21" s="7">
        <v>167895.03327166621</v>
      </c>
      <c r="U21" s="7">
        <v>157492.35170288847</v>
      </c>
      <c r="V21" s="7">
        <v>151150.16914540305</v>
      </c>
      <c r="W21" s="7">
        <v>145258.26148501725</v>
      </c>
      <c r="X21" s="7">
        <v>136985.90663254797</v>
      </c>
      <c r="Y21" s="7">
        <v>132046.68201940117</v>
      </c>
      <c r="Z21" s="7">
        <v>124948.69468576767</v>
      </c>
      <c r="AA21" s="7">
        <v>118425.58014648735</v>
      </c>
      <c r="AC21" s="52">
        <v>35000</v>
      </c>
      <c r="AD21" s="12">
        <f t="shared" si="1"/>
        <v>5.9085446047407322</v>
      </c>
      <c r="AE21" s="12">
        <f t="shared" si="2"/>
        <v>5.5013475453535365</v>
      </c>
      <c r="AF21" s="12">
        <f t="shared" si="3"/>
        <v>5.2485217393230261</v>
      </c>
      <c r="AG21" s="12">
        <f t="shared" si="4"/>
        <v>5.0142216107945838</v>
      </c>
      <c r="AH21" s="12">
        <f t="shared" si="5"/>
        <v>4.7970009506190348</v>
      </c>
      <c r="AI21" s="12">
        <f t="shared" si="6"/>
        <v>4.499781477225385</v>
      </c>
      <c r="AJ21" s="12">
        <f t="shared" si="7"/>
        <v>4.3185762612972303</v>
      </c>
      <c r="AK21" s="12">
        <f t="shared" si="8"/>
        <v>4.1502360424290643</v>
      </c>
      <c r="AL21" s="12">
        <f t="shared" si="9"/>
        <v>3.9138830466442274</v>
      </c>
      <c r="AM21" s="12">
        <f t="shared" si="10"/>
        <v>3.7727623434114621</v>
      </c>
      <c r="AN21" s="12">
        <f t="shared" si="11"/>
        <v>3.5699627053076477</v>
      </c>
      <c r="AO21" s="12">
        <f t="shared" si="12"/>
        <v>3.383588004185353</v>
      </c>
    </row>
    <row r="22" spans="1:41" x14ac:dyDescent="0.2">
      <c r="A22" s="52">
        <v>36000</v>
      </c>
      <c r="B22" s="13">
        <v>0.21999999999999997</v>
      </c>
      <c r="C22" s="13">
        <v>0.22499999999999998</v>
      </c>
      <c r="D22" s="13">
        <v>0.22499999999999998</v>
      </c>
      <c r="E22" s="13">
        <v>0.22999999999999998</v>
      </c>
      <c r="F22" s="13">
        <v>0.23499999999999999</v>
      </c>
      <c r="G22" s="13">
        <v>0.24</v>
      </c>
      <c r="H22" s="13">
        <v>0.24</v>
      </c>
      <c r="I22" s="13">
        <v>0.245</v>
      </c>
      <c r="J22" s="13">
        <v>0.245</v>
      </c>
      <c r="K22" s="13">
        <v>0.25</v>
      </c>
      <c r="L22" s="13">
        <v>0.25</v>
      </c>
      <c r="M22" s="13">
        <v>0.255</v>
      </c>
      <c r="O22" s="52">
        <v>36000</v>
      </c>
      <c r="P22" s="7">
        <v>212707.60577066636</v>
      </c>
      <c r="Q22" s="7">
        <v>202549.61416983471</v>
      </c>
      <c r="R22" s="7">
        <v>188946.78261562897</v>
      </c>
      <c r="S22" s="7">
        <v>180511.97798860504</v>
      </c>
      <c r="T22" s="7">
        <v>172692.03422228523</v>
      </c>
      <c r="U22" s="7">
        <v>165438.77431160564</v>
      </c>
      <c r="V22" s="7">
        <v>155468.74540670027</v>
      </c>
      <c r="W22" s="7">
        <v>149408.49752744631</v>
      </c>
      <c r="X22" s="7">
        <v>140899.78967919218</v>
      </c>
      <c r="Y22" s="7">
        <v>135819.44436281262</v>
      </c>
      <c r="Z22" s="7">
        <v>128518.65739107532</v>
      </c>
      <c r="AA22" s="7">
        <v>124245.35151368617</v>
      </c>
      <c r="AC22" s="52">
        <v>36000</v>
      </c>
      <c r="AD22" s="12">
        <f t="shared" si="1"/>
        <v>5.9085446047407322</v>
      </c>
      <c r="AE22" s="12">
        <f t="shared" si="2"/>
        <v>5.6263781713842977</v>
      </c>
      <c r="AF22" s="12">
        <f t="shared" si="3"/>
        <v>5.248521739323027</v>
      </c>
      <c r="AG22" s="12">
        <f t="shared" si="4"/>
        <v>5.0142216107945847</v>
      </c>
      <c r="AH22" s="12">
        <f t="shared" si="5"/>
        <v>4.7970009506190339</v>
      </c>
      <c r="AI22" s="12">
        <f t="shared" si="6"/>
        <v>4.595521508655712</v>
      </c>
      <c r="AJ22" s="12">
        <f t="shared" si="7"/>
        <v>4.3185762612972294</v>
      </c>
      <c r="AK22" s="12">
        <f t="shared" si="8"/>
        <v>4.1502360424290643</v>
      </c>
      <c r="AL22" s="12">
        <f t="shared" si="9"/>
        <v>3.9138830466442274</v>
      </c>
      <c r="AM22" s="12">
        <f t="shared" si="10"/>
        <v>3.7727623434114617</v>
      </c>
      <c r="AN22" s="12">
        <f t="shared" si="11"/>
        <v>3.5699627053076477</v>
      </c>
      <c r="AO22" s="12">
        <f t="shared" si="12"/>
        <v>3.4512597642690603</v>
      </c>
    </row>
    <row r="23" spans="1:41" x14ac:dyDescent="0.2">
      <c r="A23" s="52">
        <v>37000</v>
      </c>
      <c r="B23" s="8">
        <v>0.21999999999999997</v>
      </c>
      <c r="C23" s="8">
        <v>0.22499999999999998</v>
      </c>
      <c r="D23" s="8">
        <v>0.22999999999999998</v>
      </c>
      <c r="E23" s="8">
        <v>0.22999999999999998</v>
      </c>
      <c r="F23" s="8">
        <v>0.23499999999999999</v>
      </c>
      <c r="G23" s="8">
        <v>0.24</v>
      </c>
      <c r="H23" s="8">
        <v>0.24</v>
      </c>
      <c r="I23" s="8">
        <v>0.245</v>
      </c>
      <c r="J23" s="8">
        <v>0.25</v>
      </c>
      <c r="K23" s="8">
        <v>0.25</v>
      </c>
      <c r="L23" s="8">
        <v>0.255</v>
      </c>
      <c r="M23" s="8">
        <v>0.255</v>
      </c>
      <c r="O23" s="52">
        <v>37000</v>
      </c>
      <c r="P23" s="7">
        <v>218616.15037540707</v>
      </c>
      <c r="Q23" s="7">
        <v>208175.99234121904</v>
      </c>
      <c r="R23" s="7">
        <v>198510.75556283983</v>
      </c>
      <c r="S23" s="7">
        <v>185526.19959939964</v>
      </c>
      <c r="T23" s="7">
        <v>177489.03517290429</v>
      </c>
      <c r="U23" s="7">
        <v>170034.29582026135</v>
      </c>
      <c r="V23" s="7">
        <v>159787.32166799752</v>
      </c>
      <c r="W23" s="7">
        <v>153558.73356987539</v>
      </c>
      <c r="X23" s="7">
        <v>147769.05380187387</v>
      </c>
      <c r="Y23" s="7">
        <v>139592.2067062241</v>
      </c>
      <c r="Z23" s="7">
        <v>134730.39249831063</v>
      </c>
      <c r="AA23" s="7">
        <v>127696.61127795522</v>
      </c>
      <c r="AC23" s="52">
        <v>37000</v>
      </c>
      <c r="AD23" s="12">
        <f t="shared" si="1"/>
        <v>5.9085446047407313</v>
      </c>
      <c r="AE23" s="12">
        <f t="shared" si="2"/>
        <v>5.6263781713842986</v>
      </c>
      <c r="AF23" s="12">
        <f t="shared" si="3"/>
        <v>5.3651555557524278</v>
      </c>
      <c r="AG23" s="12">
        <f t="shared" si="4"/>
        <v>5.0142216107945847</v>
      </c>
      <c r="AH23" s="12">
        <f t="shared" si="5"/>
        <v>4.7970009506190348</v>
      </c>
      <c r="AI23" s="12">
        <f t="shared" si="6"/>
        <v>4.595521508655712</v>
      </c>
      <c r="AJ23" s="12">
        <f t="shared" si="7"/>
        <v>4.3185762612972303</v>
      </c>
      <c r="AK23" s="12">
        <f t="shared" si="8"/>
        <v>4.1502360424290643</v>
      </c>
      <c r="AL23" s="12">
        <f t="shared" si="9"/>
        <v>3.993758210861456</v>
      </c>
      <c r="AM23" s="12">
        <f t="shared" si="10"/>
        <v>3.7727623434114621</v>
      </c>
      <c r="AN23" s="12">
        <f t="shared" si="11"/>
        <v>3.6413619594138007</v>
      </c>
      <c r="AO23" s="12">
        <f t="shared" si="12"/>
        <v>3.4512597642690599</v>
      </c>
    </row>
    <row r="24" spans="1:41" x14ac:dyDescent="0.2">
      <c r="A24" s="52">
        <v>38000</v>
      </c>
      <c r="B24" s="13">
        <v>0.21999999999999997</v>
      </c>
      <c r="C24" s="13">
        <v>0.22499999999999998</v>
      </c>
      <c r="D24" s="13">
        <v>0.22999999999999998</v>
      </c>
      <c r="E24" s="13">
        <v>0.23499999999999999</v>
      </c>
      <c r="F24" s="13">
        <v>0.23499999999999999</v>
      </c>
      <c r="G24" s="13">
        <v>0.24</v>
      </c>
      <c r="H24" s="13">
        <v>0.245</v>
      </c>
      <c r="I24" s="13">
        <v>0.245</v>
      </c>
      <c r="J24" s="13">
        <v>0.25</v>
      </c>
      <c r="K24" s="13">
        <v>0.25</v>
      </c>
      <c r="L24" s="13">
        <v>0.255</v>
      </c>
      <c r="M24" s="13">
        <v>0.255</v>
      </c>
      <c r="O24" s="52">
        <v>38000</v>
      </c>
      <c r="P24" s="7">
        <v>224524.69498014779</v>
      </c>
      <c r="Q24" s="7">
        <v>213802.37051260335</v>
      </c>
      <c r="R24" s="7">
        <v>203875.91111859228</v>
      </c>
      <c r="S24" s="7">
        <v>194682.60427998105</v>
      </c>
      <c r="T24" s="7">
        <v>182286.03612352331</v>
      </c>
      <c r="U24" s="7">
        <v>174629.81732891707</v>
      </c>
      <c r="V24" s="7">
        <v>167524.77080282173</v>
      </c>
      <c r="W24" s="7">
        <v>157708.96961230447</v>
      </c>
      <c r="X24" s="7">
        <v>151762.81201273532</v>
      </c>
      <c r="Y24" s="7">
        <v>143364.96904963555</v>
      </c>
      <c r="Z24" s="7">
        <v>138371.75445772443</v>
      </c>
      <c r="AA24" s="7">
        <v>131147.87104222429</v>
      </c>
      <c r="AC24" s="52">
        <v>38000</v>
      </c>
      <c r="AD24" s="12">
        <f t="shared" si="1"/>
        <v>5.9085446047407313</v>
      </c>
      <c r="AE24" s="12">
        <f t="shared" si="2"/>
        <v>5.6263781713842986</v>
      </c>
      <c r="AF24" s="12">
        <f t="shared" si="3"/>
        <v>5.3651555557524286</v>
      </c>
      <c r="AG24" s="12">
        <f t="shared" si="4"/>
        <v>5.123226428420554</v>
      </c>
      <c r="AH24" s="12">
        <f t="shared" si="5"/>
        <v>4.7970009506190348</v>
      </c>
      <c r="AI24" s="12">
        <f t="shared" si="6"/>
        <v>4.595521508655712</v>
      </c>
      <c r="AJ24" s="12">
        <f t="shared" si="7"/>
        <v>4.4085466000742564</v>
      </c>
      <c r="AK24" s="12">
        <f t="shared" si="8"/>
        <v>4.1502360424290652</v>
      </c>
      <c r="AL24" s="12">
        <f t="shared" si="9"/>
        <v>3.9937582108614555</v>
      </c>
      <c r="AM24" s="12">
        <f t="shared" si="10"/>
        <v>3.7727623434114617</v>
      </c>
      <c r="AN24" s="12">
        <f t="shared" si="11"/>
        <v>3.6413619594138007</v>
      </c>
      <c r="AO24" s="12">
        <f t="shared" si="12"/>
        <v>3.4512597642690603</v>
      </c>
    </row>
    <row r="25" spans="1:41" x14ac:dyDescent="0.2">
      <c r="A25" s="52">
        <v>39000</v>
      </c>
      <c r="B25" s="8">
        <v>0.22499999999999998</v>
      </c>
      <c r="C25" s="8">
        <v>0.22499999999999998</v>
      </c>
      <c r="D25" s="8">
        <v>0.22999999999999998</v>
      </c>
      <c r="E25" s="8">
        <v>0.23499999999999999</v>
      </c>
      <c r="F25" s="8">
        <v>0.24</v>
      </c>
      <c r="G25" s="8">
        <v>0.24</v>
      </c>
      <c r="H25" s="8">
        <v>0.245</v>
      </c>
      <c r="I25" s="8">
        <v>0.25</v>
      </c>
      <c r="J25" s="8">
        <v>0.25</v>
      </c>
      <c r="K25" s="8">
        <v>0.255</v>
      </c>
      <c r="L25" s="8">
        <v>0.255</v>
      </c>
      <c r="M25" s="8">
        <v>0.26</v>
      </c>
      <c r="O25" s="52">
        <v>39000</v>
      </c>
      <c r="P25" s="7">
        <v>235670.35866636332</v>
      </c>
      <c r="Q25" s="7">
        <v>219428.74868398765</v>
      </c>
      <c r="R25" s="7">
        <v>209241.06667434471</v>
      </c>
      <c r="S25" s="7">
        <v>199805.8307084016</v>
      </c>
      <c r="T25" s="7">
        <v>191063.52722465602</v>
      </c>
      <c r="U25" s="7">
        <v>179225.33883757278</v>
      </c>
      <c r="V25" s="7">
        <v>171933.31740289598</v>
      </c>
      <c r="W25" s="7">
        <v>165162.45474972809</v>
      </c>
      <c r="X25" s="7">
        <v>155756.57022359679</v>
      </c>
      <c r="Y25" s="7">
        <v>150080.48602090796</v>
      </c>
      <c r="Z25" s="7">
        <v>142013.11641713823</v>
      </c>
      <c r="AA25" s="7">
        <v>137238.32944975793</v>
      </c>
      <c r="AC25" s="52">
        <v>39000</v>
      </c>
      <c r="AD25" s="12">
        <f t="shared" si="1"/>
        <v>6.0428297093939314</v>
      </c>
      <c r="AE25" s="12">
        <f t="shared" si="2"/>
        <v>5.6263781713842986</v>
      </c>
      <c r="AF25" s="12">
        <f t="shared" si="3"/>
        <v>5.3651555557524286</v>
      </c>
      <c r="AG25" s="12">
        <f t="shared" si="4"/>
        <v>5.123226428420554</v>
      </c>
      <c r="AH25" s="12">
        <f t="shared" si="5"/>
        <v>4.899064800632206</v>
      </c>
      <c r="AI25" s="12">
        <f t="shared" si="6"/>
        <v>4.595521508655712</v>
      </c>
      <c r="AJ25" s="12">
        <f t="shared" si="7"/>
        <v>4.4085466000742555</v>
      </c>
      <c r="AK25" s="12">
        <f t="shared" si="8"/>
        <v>4.234934737172515</v>
      </c>
      <c r="AL25" s="12">
        <f t="shared" si="9"/>
        <v>3.993758210861456</v>
      </c>
      <c r="AM25" s="12">
        <f t="shared" si="10"/>
        <v>3.8482175902796913</v>
      </c>
      <c r="AN25" s="12">
        <f t="shared" si="11"/>
        <v>3.6413619594138007</v>
      </c>
      <c r="AO25" s="12">
        <f t="shared" si="12"/>
        <v>3.5189315243527677</v>
      </c>
    </row>
    <row r="26" spans="1:41" x14ac:dyDescent="0.2">
      <c r="A26" s="52">
        <v>40000</v>
      </c>
      <c r="B26" s="13">
        <v>0.22499999999999998</v>
      </c>
      <c r="C26" s="13">
        <v>0.22999999999999998</v>
      </c>
      <c r="D26" s="13">
        <v>0.23499999999999999</v>
      </c>
      <c r="E26" s="13">
        <v>0.23499999999999999</v>
      </c>
      <c r="F26" s="13">
        <v>0.24</v>
      </c>
      <c r="G26" s="13">
        <v>0.245</v>
      </c>
      <c r="H26" s="13">
        <v>0.245</v>
      </c>
      <c r="I26" s="13">
        <v>0.25</v>
      </c>
      <c r="J26" s="13">
        <v>0.255</v>
      </c>
      <c r="K26" s="13">
        <v>0.255</v>
      </c>
      <c r="L26" s="13">
        <v>0.26</v>
      </c>
      <c r="M26" s="13">
        <v>0.26</v>
      </c>
      <c r="O26" s="52">
        <v>40000</v>
      </c>
      <c r="P26" s="7">
        <v>241713.18837575725</v>
      </c>
      <c r="Q26" s="7">
        <v>230056.35189660243</v>
      </c>
      <c r="R26" s="7">
        <v>219271.57488727316</v>
      </c>
      <c r="S26" s="7">
        <v>204929.05713682217</v>
      </c>
      <c r="T26" s="7">
        <v>195962.59202528824</v>
      </c>
      <c r="U26" s="7">
        <v>187650.46160344157</v>
      </c>
      <c r="V26" s="7">
        <v>176341.86400297022</v>
      </c>
      <c r="W26" s="7">
        <v>169397.38948690059</v>
      </c>
      <c r="X26" s="7">
        <v>162945.3350031474</v>
      </c>
      <c r="Y26" s="7">
        <v>153928.70361118764</v>
      </c>
      <c r="Z26" s="7">
        <v>148510.44854079816</v>
      </c>
      <c r="AA26" s="7">
        <v>140757.26097411069</v>
      </c>
      <c r="AC26" s="52">
        <v>40000</v>
      </c>
      <c r="AD26" s="12">
        <f t="shared" si="1"/>
        <v>6.0428297093939314</v>
      </c>
      <c r="AE26" s="12">
        <f t="shared" si="2"/>
        <v>5.7514087974150607</v>
      </c>
      <c r="AF26" s="12">
        <f t="shared" si="3"/>
        <v>5.4817893721818294</v>
      </c>
      <c r="AG26" s="12">
        <f t="shared" si="4"/>
        <v>5.123226428420554</v>
      </c>
      <c r="AH26" s="12">
        <f t="shared" si="5"/>
        <v>4.899064800632206</v>
      </c>
      <c r="AI26" s="12">
        <f t="shared" si="6"/>
        <v>4.6912615400860389</v>
      </c>
      <c r="AJ26" s="12">
        <f t="shared" si="7"/>
        <v>4.4085466000742555</v>
      </c>
      <c r="AK26" s="12">
        <f t="shared" si="8"/>
        <v>4.234934737172515</v>
      </c>
      <c r="AL26" s="12">
        <f t="shared" si="9"/>
        <v>4.0736333750786846</v>
      </c>
      <c r="AM26" s="12">
        <f t="shared" si="10"/>
        <v>3.8482175902796909</v>
      </c>
      <c r="AN26" s="12">
        <f t="shared" si="11"/>
        <v>3.7127612135199537</v>
      </c>
      <c r="AO26" s="12">
        <f t="shared" si="12"/>
        <v>3.5189315243527672</v>
      </c>
    </row>
    <row r="27" spans="1:41" x14ac:dyDescent="0.2">
      <c r="A27" s="52">
        <v>41000</v>
      </c>
      <c r="B27" s="8">
        <v>0.22499999999999998</v>
      </c>
      <c r="C27" s="8">
        <v>0.22999999999999998</v>
      </c>
      <c r="D27" s="8">
        <v>0.23499999999999999</v>
      </c>
      <c r="E27" s="8">
        <v>0.24</v>
      </c>
      <c r="F27" s="8">
        <v>0.24</v>
      </c>
      <c r="G27" s="8">
        <v>0.245</v>
      </c>
      <c r="H27" s="8">
        <v>0.25</v>
      </c>
      <c r="I27" s="8">
        <v>0.25</v>
      </c>
      <c r="J27" s="8">
        <v>0.255</v>
      </c>
      <c r="K27" s="8">
        <v>0.255</v>
      </c>
      <c r="L27" s="8">
        <v>0.26</v>
      </c>
      <c r="M27" s="8">
        <v>0.26</v>
      </c>
      <c r="O27" s="52">
        <v>41000</v>
      </c>
      <c r="P27" s="7">
        <v>247756.01808515115</v>
      </c>
      <c r="Q27" s="7">
        <v>235807.76069401749</v>
      </c>
      <c r="R27" s="7">
        <v>224753.36425945497</v>
      </c>
      <c r="S27" s="7">
        <v>214521.48108790745</v>
      </c>
      <c r="T27" s="7">
        <v>200861.65682592042</v>
      </c>
      <c r="U27" s="7">
        <v>192341.72314352763</v>
      </c>
      <c r="V27" s="7">
        <v>184439.19449290252</v>
      </c>
      <c r="W27" s="7">
        <v>173632.32422407309</v>
      </c>
      <c r="X27" s="7">
        <v>167018.9683782261</v>
      </c>
      <c r="Y27" s="7">
        <v>157776.92120146734</v>
      </c>
      <c r="Z27" s="7">
        <v>152223.20975431812</v>
      </c>
      <c r="AA27" s="7">
        <v>144276.19249846347</v>
      </c>
      <c r="AC27" s="52">
        <v>41000</v>
      </c>
      <c r="AD27" s="12">
        <f t="shared" si="1"/>
        <v>6.0428297093939305</v>
      </c>
      <c r="AE27" s="12">
        <f t="shared" si="2"/>
        <v>5.7514087974150607</v>
      </c>
      <c r="AF27" s="12">
        <f t="shared" si="3"/>
        <v>5.4817893721818285</v>
      </c>
      <c r="AG27" s="12">
        <f t="shared" si="4"/>
        <v>5.2322312460465232</v>
      </c>
      <c r="AH27" s="12">
        <f t="shared" si="5"/>
        <v>4.8990648006322051</v>
      </c>
      <c r="AI27" s="12">
        <f t="shared" si="6"/>
        <v>4.6912615400860398</v>
      </c>
      <c r="AJ27" s="12">
        <f t="shared" si="7"/>
        <v>4.4985169388512807</v>
      </c>
      <c r="AK27" s="12">
        <f t="shared" si="8"/>
        <v>4.2349347371725141</v>
      </c>
      <c r="AL27" s="12">
        <f t="shared" si="9"/>
        <v>4.0736333750786855</v>
      </c>
      <c r="AM27" s="12">
        <f t="shared" si="10"/>
        <v>3.8482175902796913</v>
      </c>
      <c r="AN27" s="12">
        <f t="shared" si="11"/>
        <v>3.7127612135199541</v>
      </c>
      <c r="AO27" s="12">
        <f t="shared" si="12"/>
        <v>3.5189315243527677</v>
      </c>
    </row>
    <row r="28" spans="1:41" x14ac:dyDescent="0.2">
      <c r="A28" s="52">
        <v>42000</v>
      </c>
      <c r="B28" s="13">
        <v>0.22999999999999998</v>
      </c>
      <c r="C28" s="13">
        <v>0.23499999999999999</v>
      </c>
      <c r="D28" s="13">
        <v>0.23499999999999999</v>
      </c>
      <c r="E28" s="13">
        <v>0.24</v>
      </c>
      <c r="F28" s="13">
        <v>0.245</v>
      </c>
      <c r="G28" s="13">
        <v>0.25</v>
      </c>
      <c r="H28" s="13">
        <v>0.25</v>
      </c>
      <c r="I28" s="13">
        <v>0.255</v>
      </c>
      <c r="J28" s="13">
        <v>0.26</v>
      </c>
      <c r="K28" s="13">
        <v>0.26</v>
      </c>
      <c r="L28" s="13">
        <v>0.26500000000000001</v>
      </c>
      <c r="M28" s="13">
        <v>0.26500000000000001</v>
      </c>
      <c r="O28" s="52">
        <v>42000</v>
      </c>
      <c r="P28" s="7">
        <v>259438.82218997946</v>
      </c>
      <c r="Q28" s="7">
        <v>246810.45578472456</v>
      </c>
      <c r="R28" s="7">
        <v>230235.15363163681</v>
      </c>
      <c r="S28" s="7">
        <v>219753.71233395397</v>
      </c>
      <c r="T28" s="7">
        <v>210047.4033271058</v>
      </c>
      <c r="U28" s="7">
        <v>201054.06600368742</v>
      </c>
      <c r="V28" s="7">
        <v>188937.71143175382</v>
      </c>
      <c r="W28" s="7">
        <v>181424.60414047053</v>
      </c>
      <c r="X28" s="7">
        <v>174447.35865042842</v>
      </c>
      <c r="Y28" s="7">
        <v>164794.25916021265</v>
      </c>
      <c r="Z28" s="7">
        <v>158934.7396402965</v>
      </c>
      <c r="AA28" s="7">
        <v>150637.33794633191</v>
      </c>
      <c r="AC28" s="52">
        <v>42000</v>
      </c>
      <c r="AD28" s="12">
        <f t="shared" si="1"/>
        <v>6.1771148140471297</v>
      </c>
      <c r="AE28" s="12">
        <f t="shared" si="2"/>
        <v>5.8764394234458228</v>
      </c>
      <c r="AF28" s="12">
        <f t="shared" si="3"/>
        <v>5.4817893721818285</v>
      </c>
      <c r="AG28" s="12">
        <f t="shared" si="4"/>
        <v>5.2322312460465232</v>
      </c>
      <c r="AH28" s="12">
        <f t="shared" si="5"/>
        <v>5.0011286506453763</v>
      </c>
      <c r="AI28" s="12">
        <f t="shared" si="6"/>
        <v>4.7870015715163667</v>
      </c>
      <c r="AJ28" s="12">
        <f t="shared" si="7"/>
        <v>4.4985169388512816</v>
      </c>
      <c r="AK28" s="12">
        <f t="shared" si="8"/>
        <v>4.3196334319159648</v>
      </c>
      <c r="AL28" s="12">
        <f t="shared" si="9"/>
        <v>4.153508539295915</v>
      </c>
      <c r="AM28" s="12">
        <f t="shared" si="10"/>
        <v>3.9236728371479201</v>
      </c>
      <c r="AN28" s="12">
        <f t="shared" si="11"/>
        <v>3.7841604676261071</v>
      </c>
      <c r="AO28" s="12">
        <f t="shared" si="12"/>
        <v>3.5866032844364741</v>
      </c>
    </row>
    <row r="29" spans="1:41" x14ac:dyDescent="0.2">
      <c r="A29" s="52">
        <v>43000</v>
      </c>
      <c r="B29" s="8">
        <v>0.22999999999999998</v>
      </c>
      <c r="C29" s="8">
        <v>0.23499999999999999</v>
      </c>
      <c r="D29" s="8">
        <v>0.24</v>
      </c>
      <c r="E29" s="8">
        <v>0.245</v>
      </c>
      <c r="F29" s="8">
        <v>0.25</v>
      </c>
      <c r="G29" s="8">
        <v>0.25</v>
      </c>
      <c r="H29" s="8">
        <v>0.255</v>
      </c>
      <c r="I29" s="8">
        <v>0.26</v>
      </c>
      <c r="J29" s="8">
        <v>0.26</v>
      </c>
      <c r="K29" s="8">
        <v>0.26500000000000001</v>
      </c>
      <c r="L29" s="8">
        <v>0.26500000000000001</v>
      </c>
      <c r="M29" s="8">
        <v>0.27</v>
      </c>
      <c r="O29" s="52">
        <v>43000</v>
      </c>
      <c r="P29" s="7">
        <v>265615.93700402655</v>
      </c>
      <c r="Q29" s="7">
        <v>252686.8952081704</v>
      </c>
      <c r="R29" s="7">
        <v>240732.19711028287</v>
      </c>
      <c r="S29" s="7">
        <v>229673.15073791717</v>
      </c>
      <c r="T29" s="7">
        <v>219437.27752831756</v>
      </c>
      <c r="U29" s="7">
        <v>205841.06757520381</v>
      </c>
      <c r="V29" s="7">
        <v>197304.9529380172</v>
      </c>
      <c r="W29" s="7">
        <v>189386.28144635484</v>
      </c>
      <c r="X29" s="7">
        <v>178600.86718972432</v>
      </c>
      <c r="Y29" s="7">
        <v>171962.50761269443</v>
      </c>
      <c r="Z29" s="7">
        <v>162718.90010792259</v>
      </c>
      <c r="AA29" s="7">
        <v>157133.82691436779</v>
      </c>
      <c r="AC29" s="52">
        <v>43000</v>
      </c>
      <c r="AD29" s="12">
        <f t="shared" si="1"/>
        <v>6.1771148140471288</v>
      </c>
      <c r="AE29" s="12">
        <f t="shared" si="2"/>
        <v>5.8764394234458237</v>
      </c>
      <c r="AF29" s="12">
        <f t="shared" si="3"/>
        <v>5.5984231886112292</v>
      </c>
      <c r="AG29" s="12">
        <f t="shared" si="4"/>
        <v>5.3412360636724925</v>
      </c>
      <c r="AH29" s="12">
        <f t="shared" si="5"/>
        <v>5.1031925006585475</v>
      </c>
      <c r="AI29" s="12">
        <f t="shared" si="6"/>
        <v>4.7870015715163676</v>
      </c>
      <c r="AJ29" s="12">
        <f t="shared" si="7"/>
        <v>4.5884872776283068</v>
      </c>
      <c r="AK29" s="12">
        <f t="shared" si="8"/>
        <v>4.4043321266594146</v>
      </c>
      <c r="AL29" s="12">
        <f t="shared" si="9"/>
        <v>4.1535085392959141</v>
      </c>
      <c r="AM29" s="12">
        <f t="shared" si="10"/>
        <v>3.9991280840161498</v>
      </c>
      <c r="AN29" s="12">
        <f t="shared" si="11"/>
        <v>3.7841604676261067</v>
      </c>
      <c r="AO29" s="12">
        <f t="shared" si="12"/>
        <v>3.654275044520181</v>
      </c>
    </row>
    <row r="30" spans="1:41" x14ac:dyDescent="0.2">
      <c r="A30" s="52">
        <v>44000</v>
      </c>
      <c r="B30" s="8">
        <v>0.23499999999999999</v>
      </c>
      <c r="C30" s="8">
        <v>0.24</v>
      </c>
      <c r="D30" s="8">
        <v>0.245</v>
      </c>
      <c r="E30" s="8">
        <v>0.25</v>
      </c>
      <c r="F30" s="8">
        <v>0.255</v>
      </c>
      <c r="G30" s="13">
        <v>0.255</v>
      </c>
      <c r="H30" s="13">
        <v>0.26</v>
      </c>
      <c r="I30" s="13">
        <v>0.26500000000000001</v>
      </c>
      <c r="J30" s="13">
        <v>0.26500000000000001</v>
      </c>
      <c r="K30" s="13">
        <v>0.27</v>
      </c>
      <c r="L30" s="13">
        <v>0.27</v>
      </c>
      <c r="M30" s="13">
        <v>0.27500000000000002</v>
      </c>
      <c r="O30" s="52">
        <v>44000</v>
      </c>
      <c r="P30" s="7">
        <v>277701.59642281441</v>
      </c>
      <c r="Q30" s="7">
        <v>264064.68217696977</v>
      </c>
      <c r="R30" s="7">
        <v>251462.50822178772</v>
      </c>
      <c r="S30" s="7">
        <v>239810.59877713231</v>
      </c>
      <c r="T30" s="7">
        <v>229031.27942955561</v>
      </c>
      <c r="U30" s="7">
        <v>214840.63052965456</v>
      </c>
      <c r="V30" s="7">
        <v>205852.13512183464</v>
      </c>
      <c r="W30" s="7">
        <v>197517.35614172608</v>
      </c>
      <c r="X30" s="7">
        <v>186268.88295457829</v>
      </c>
      <c r="Y30" s="7">
        <v>179281.66655891266</v>
      </c>
      <c r="Z30" s="7">
        <v>169644.62775621942</v>
      </c>
      <c r="AA30" s="7">
        <v>163765.65940257112</v>
      </c>
      <c r="AC30" s="52">
        <v>44000</v>
      </c>
      <c r="AD30" s="12">
        <f t="shared" si="1"/>
        <v>6.311399918700328</v>
      </c>
      <c r="AE30" s="12">
        <f t="shared" si="2"/>
        <v>6.0014700494765858</v>
      </c>
      <c r="AF30" s="12">
        <f t="shared" si="3"/>
        <v>5.71505700504063</v>
      </c>
      <c r="AG30" s="12">
        <f t="shared" si="4"/>
        <v>5.4502408812984617</v>
      </c>
      <c r="AH30" s="12">
        <f t="shared" si="5"/>
        <v>5.2052563506717187</v>
      </c>
      <c r="AI30" s="12">
        <f t="shared" si="6"/>
        <v>4.8827416029466946</v>
      </c>
      <c r="AJ30" s="12">
        <f t="shared" si="7"/>
        <v>4.6784576164053329</v>
      </c>
      <c r="AK30" s="12">
        <f t="shared" si="8"/>
        <v>4.4890308214028654</v>
      </c>
      <c r="AL30" s="12">
        <f t="shared" si="9"/>
        <v>4.2333837035131427</v>
      </c>
      <c r="AM30" s="12">
        <f t="shared" si="10"/>
        <v>4.0745833308843791</v>
      </c>
      <c r="AN30" s="12">
        <f t="shared" si="11"/>
        <v>3.8555597217322592</v>
      </c>
      <c r="AO30" s="12">
        <f t="shared" si="12"/>
        <v>3.7219468046038893</v>
      </c>
    </row>
    <row r="31" spans="1:41" x14ac:dyDescent="0.2">
      <c r="A31" s="52">
        <v>45000</v>
      </c>
      <c r="B31" s="8">
        <v>0.24</v>
      </c>
      <c r="C31" s="8">
        <v>0.245</v>
      </c>
      <c r="D31" s="8">
        <v>0.25</v>
      </c>
      <c r="E31" s="8">
        <v>0.255</v>
      </c>
      <c r="F31" s="8">
        <v>0.255</v>
      </c>
      <c r="G31" s="8">
        <v>0.26</v>
      </c>
      <c r="H31" s="8">
        <v>0.26500000000000001</v>
      </c>
      <c r="I31" s="8">
        <v>0.26500000000000001</v>
      </c>
      <c r="J31" s="8">
        <v>0.27</v>
      </c>
      <c r="K31" s="8">
        <v>0.27</v>
      </c>
      <c r="L31" s="8">
        <v>0.27500000000000002</v>
      </c>
      <c r="M31" s="8">
        <v>0.28000000000000003</v>
      </c>
      <c r="O31" s="52">
        <v>45000</v>
      </c>
      <c r="P31" s="7">
        <v>290055.82605090871</v>
      </c>
      <c r="Q31" s="7">
        <v>275692.53039783065</v>
      </c>
      <c r="R31" s="7">
        <v>262426.08696615137</v>
      </c>
      <c r="S31" s="7">
        <v>250166.0564515994</v>
      </c>
      <c r="T31" s="7">
        <v>234236.53578022734</v>
      </c>
      <c r="U31" s="7">
        <v>224031.67354696599</v>
      </c>
      <c r="V31" s="7">
        <v>214579.2579832061</v>
      </c>
      <c r="W31" s="7">
        <v>202006.38696312896</v>
      </c>
      <c r="X31" s="7">
        <v>194096.64904786675</v>
      </c>
      <c r="Y31" s="7">
        <v>183356.24988979704</v>
      </c>
      <c r="Z31" s="7">
        <v>176713.15391272862</v>
      </c>
      <c r="AA31" s="7">
        <v>170532.83541094183</v>
      </c>
      <c r="AC31" s="52">
        <v>45000</v>
      </c>
      <c r="AD31" s="12">
        <f t="shared" si="1"/>
        <v>6.4456850233535272</v>
      </c>
      <c r="AE31" s="12">
        <f t="shared" si="2"/>
        <v>6.1265006755073479</v>
      </c>
      <c r="AF31" s="12">
        <f t="shared" si="3"/>
        <v>5.8316908214700307</v>
      </c>
      <c r="AG31" s="12">
        <f t="shared" si="4"/>
        <v>5.559245698924431</v>
      </c>
      <c r="AH31" s="12">
        <f t="shared" si="5"/>
        <v>5.2052563506717187</v>
      </c>
      <c r="AI31" s="12">
        <f t="shared" si="6"/>
        <v>4.9784816343770224</v>
      </c>
      <c r="AJ31" s="12">
        <f t="shared" si="7"/>
        <v>4.7684279551823581</v>
      </c>
      <c r="AK31" s="12">
        <f t="shared" si="8"/>
        <v>4.4890308214028654</v>
      </c>
      <c r="AL31" s="12">
        <f t="shared" si="9"/>
        <v>4.3132588677303723</v>
      </c>
      <c r="AM31" s="12">
        <f t="shared" si="10"/>
        <v>4.0745833308843782</v>
      </c>
      <c r="AN31" s="12">
        <f t="shared" si="11"/>
        <v>3.926958975838414</v>
      </c>
      <c r="AO31" s="12">
        <f t="shared" si="12"/>
        <v>3.7896185646875962</v>
      </c>
    </row>
    <row r="32" spans="1:41" x14ac:dyDescent="0.2">
      <c r="A32" s="52">
        <v>46000</v>
      </c>
      <c r="B32" s="8">
        <v>0.24</v>
      </c>
      <c r="C32" s="8">
        <v>0.245</v>
      </c>
      <c r="D32" s="8">
        <v>0.25</v>
      </c>
      <c r="E32" s="8">
        <v>0.255</v>
      </c>
      <c r="F32" s="8">
        <v>0.255</v>
      </c>
      <c r="G32" s="8">
        <v>0.26</v>
      </c>
      <c r="H32" s="8">
        <v>0.26500000000000001</v>
      </c>
      <c r="I32" s="8">
        <v>0.26500000000000001</v>
      </c>
      <c r="J32" s="8">
        <v>0.27</v>
      </c>
      <c r="K32" s="8">
        <v>0.27</v>
      </c>
      <c r="L32" s="8">
        <v>0.27500000000000002</v>
      </c>
      <c r="M32" s="8">
        <v>0.28000000000000003</v>
      </c>
      <c r="O32" s="52">
        <v>46000</v>
      </c>
      <c r="P32" s="7">
        <v>296501.51107426221</v>
      </c>
      <c r="Q32" s="7">
        <v>281819.03107333794</v>
      </c>
      <c r="R32" s="7">
        <v>268257.77778762142</v>
      </c>
      <c r="S32" s="7">
        <v>255725.30215052381</v>
      </c>
      <c r="T32" s="7">
        <v>239441.79213089903</v>
      </c>
      <c r="U32" s="7">
        <v>229010.155181343</v>
      </c>
      <c r="V32" s="7">
        <v>219347.68593838849</v>
      </c>
      <c r="W32" s="7">
        <v>206495.41778453183</v>
      </c>
      <c r="X32" s="7">
        <v>198409.90791559714</v>
      </c>
      <c r="Y32" s="7">
        <v>187430.83322068144</v>
      </c>
      <c r="Z32" s="7">
        <v>180640.112888567</v>
      </c>
      <c r="AA32" s="7">
        <v>174322.45397562941</v>
      </c>
      <c r="AC32" s="52">
        <v>46000</v>
      </c>
      <c r="AD32" s="12">
        <f t="shared" si="1"/>
        <v>6.4456850233535263</v>
      </c>
      <c r="AE32" s="12">
        <f t="shared" si="2"/>
        <v>6.126500675507347</v>
      </c>
      <c r="AF32" s="12">
        <f t="shared" si="3"/>
        <v>5.8316908214700307</v>
      </c>
      <c r="AG32" s="12">
        <f t="shared" si="4"/>
        <v>5.559245698924431</v>
      </c>
      <c r="AH32" s="12">
        <f t="shared" si="5"/>
        <v>5.2052563506717178</v>
      </c>
      <c r="AI32" s="12">
        <f t="shared" si="6"/>
        <v>4.9784816343770215</v>
      </c>
      <c r="AJ32" s="12">
        <f t="shared" si="7"/>
        <v>4.7684279551823581</v>
      </c>
      <c r="AK32" s="12">
        <f t="shared" si="8"/>
        <v>4.4890308214028662</v>
      </c>
      <c r="AL32" s="12">
        <f t="shared" si="9"/>
        <v>4.3132588677303723</v>
      </c>
      <c r="AM32" s="12">
        <f t="shared" si="10"/>
        <v>4.0745833308843791</v>
      </c>
      <c r="AN32" s="12">
        <f t="shared" si="11"/>
        <v>3.9269589758384131</v>
      </c>
      <c r="AO32" s="12">
        <f t="shared" si="12"/>
        <v>3.7896185646875957</v>
      </c>
    </row>
    <row r="33" spans="1:41" x14ac:dyDescent="0.2">
      <c r="A33" s="52">
        <v>47000</v>
      </c>
      <c r="B33" s="8">
        <v>0.24</v>
      </c>
      <c r="C33" s="8">
        <v>0.245</v>
      </c>
      <c r="D33" s="8">
        <v>0.25</v>
      </c>
      <c r="E33" s="8">
        <v>0.255</v>
      </c>
      <c r="F33" s="8">
        <v>0.255</v>
      </c>
      <c r="G33" s="8">
        <v>0.26</v>
      </c>
      <c r="H33" s="8">
        <v>0.26500000000000001</v>
      </c>
      <c r="I33" s="8">
        <v>0.26500000000000001</v>
      </c>
      <c r="J33" s="8">
        <v>0.27</v>
      </c>
      <c r="K33" s="8">
        <v>0.27</v>
      </c>
      <c r="L33" s="8">
        <v>0.27500000000000002</v>
      </c>
      <c r="M33" s="8">
        <v>0.28000000000000003</v>
      </c>
      <c r="O33" s="52">
        <v>47000</v>
      </c>
      <c r="P33" s="7">
        <v>302947.19609761576</v>
      </c>
      <c r="Q33" s="7">
        <v>287945.53174884536</v>
      </c>
      <c r="R33" s="7">
        <v>274089.46860909142</v>
      </c>
      <c r="S33" s="7">
        <v>261284.54784944825</v>
      </c>
      <c r="T33" s="7">
        <v>244647.04848157076</v>
      </c>
      <c r="U33" s="7">
        <v>233988.63681572003</v>
      </c>
      <c r="V33" s="7">
        <v>224116.11389357084</v>
      </c>
      <c r="W33" s="7">
        <v>210984.44860593471</v>
      </c>
      <c r="X33" s="7">
        <v>202723.1667833275</v>
      </c>
      <c r="Y33" s="7">
        <v>191505.41655156581</v>
      </c>
      <c r="Z33" s="7">
        <v>184567.07186440541</v>
      </c>
      <c r="AA33" s="7">
        <v>178112.07254031699</v>
      </c>
      <c r="AC33" s="52">
        <v>47000</v>
      </c>
      <c r="AD33" s="12">
        <f t="shared" si="1"/>
        <v>6.4456850233535263</v>
      </c>
      <c r="AE33" s="12">
        <f t="shared" si="2"/>
        <v>6.1265006755073479</v>
      </c>
      <c r="AF33" s="12">
        <f t="shared" si="3"/>
        <v>5.8316908214700298</v>
      </c>
      <c r="AG33" s="12">
        <f t="shared" si="4"/>
        <v>5.559245698924431</v>
      </c>
      <c r="AH33" s="12">
        <f t="shared" si="5"/>
        <v>5.2052563506717187</v>
      </c>
      <c r="AI33" s="12">
        <f t="shared" si="6"/>
        <v>4.9784816343770224</v>
      </c>
      <c r="AJ33" s="12">
        <f t="shared" si="7"/>
        <v>4.7684279551823581</v>
      </c>
      <c r="AK33" s="12">
        <f t="shared" si="8"/>
        <v>4.4890308214028662</v>
      </c>
      <c r="AL33" s="12">
        <f t="shared" si="9"/>
        <v>4.3132588677303723</v>
      </c>
      <c r="AM33" s="12">
        <f t="shared" si="10"/>
        <v>4.0745833308843791</v>
      </c>
      <c r="AN33" s="12">
        <f t="shared" si="11"/>
        <v>3.9269589758384131</v>
      </c>
      <c r="AO33" s="12">
        <f t="shared" si="12"/>
        <v>3.7896185646875957</v>
      </c>
    </row>
    <row r="34" spans="1:41" x14ac:dyDescent="0.2">
      <c r="A34" s="52">
        <v>48000</v>
      </c>
      <c r="B34" s="8">
        <v>0.24</v>
      </c>
      <c r="C34" s="8">
        <v>0.245</v>
      </c>
      <c r="D34" s="8">
        <v>0.25</v>
      </c>
      <c r="E34" s="8">
        <v>0.255</v>
      </c>
      <c r="F34" s="8">
        <v>0.255</v>
      </c>
      <c r="G34" s="8">
        <v>0.26</v>
      </c>
      <c r="H34" s="8">
        <v>0.26500000000000001</v>
      </c>
      <c r="I34" s="8">
        <v>0.26500000000000001</v>
      </c>
      <c r="J34" s="8">
        <v>0.27</v>
      </c>
      <c r="K34" s="8">
        <v>0.27</v>
      </c>
      <c r="L34" s="8">
        <v>0.27500000000000002</v>
      </c>
      <c r="M34" s="8">
        <v>0.28000000000000003</v>
      </c>
      <c r="O34" s="52">
        <v>48000</v>
      </c>
      <c r="P34" s="7">
        <v>309392.88112096925</v>
      </c>
      <c r="Q34" s="7">
        <v>294072.03242435266</v>
      </c>
      <c r="R34" s="7">
        <v>279921.15943056147</v>
      </c>
      <c r="S34" s="7">
        <v>266843.79354837269</v>
      </c>
      <c r="T34" s="7">
        <v>249852.30483224249</v>
      </c>
      <c r="U34" s="7">
        <v>238967.11845009704</v>
      </c>
      <c r="V34" s="7">
        <v>228884.5418487532</v>
      </c>
      <c r="W34" s="7">
        <v>215473.47942733756</v>
      </c>
      <c r="X34" s="7">
        <v>207036.42565105789</v>
      </c>
      <c r="Y34" s="7">
        <v>195579.99988245018</v>
      </c>
      <c r="Z34" s="7">
        <v>188494.03084024385</v>
      </c>
      <c r="AA34" s="7">
        <v>181901.6911050046</v>
      </c>
      <c r="AC34" s="52">
        <v>48000</v>
      </c>
      <c r="AD34" s="12">
        <f t="shared" si="1"/>
        <v>6.4456850233535263</v>
      </c>
      <c r="AE34" s="12">
        <f t="shared" si="2"/>
        <v>6.126500675507347</v>
      </c>
      <c r="AF34" s="12">
        <f t="shared" si="3"/>
        <v>5.8316908214700307</v>
      </c>
      <c r="AG34" s="12">
        <f t="shared" si="4"/>
        <v>5.559245698924431</v>
      </c>
      <c r="AH34" s="12">
        <f t="shared" si="5"/>
        <v>5.2052563506717187</v>
      </c>
      <c r="AI34" s="12">
        <f t="shared" si="6"/>
        <v>4.9784816343770215</v>
      </c>
      <c r="AJ34" s="12">
        <f t="shared" si="7"/>
        <v>4.7684279551823581</v>
      </c>
      <c r="AK34" s="12">
        <f t="shared" si="8"/>
        <v>4.4890308214028662</v>
      </c>
      <c r="AL34" s="12">
        <f t="shared" si="9"/>
        <v>4.3132588677303723</v>
      </c>
      <c r="AM34" s="12">
        <f t="shared" si="10"/>
        <v>4.0745833308843791</v>
      </c>
      <c r="AN34" s="12">
        <f t="shared" si="11"/>
        <v>3.9269589758384136</v>
      </c>
      <c r="AO34" s="12">
        <f t="shared" si="12"/>
        <v>3.7896185646875957</v>
      </c>
    </row>
    <row r="35" spans="1:41" x14ac:dyDescent="0.2">
      <c r="A35" s="52">
        <v>49000</v>
      </c>
      <c r="B35" s="8">
        <v>0.24</v>
      </c>
      <c r="C35" s="8">
        <v>0.245</v>
      </c>
      <c r="D35" s="8">
        <v>0.25</v>
      </c>
      <c r="E35" s="8">
        <v>0.255</v>
      </c>
      <c r="F35" s="8">
        <v>0.255</v>
      </c>
      <c r="G35" s="8">
        <v>0.26500000000000001</v>
      </c>
      <c r="H35" s="8">
        <v>0.26500000000000001</v>
      </c>
      <c r="I35" s="8">
        <v>0.26500000000000001</v>
      </c>
      <c r="J35" s="8">
        <v>0.27</v>
      </c>
      <c r="K35" s="8">
        <v>0.27</v>
      </c>
      <c r="L35" s="8">
        <v>0.28000000000000003</v>
      </c>
      <c r="M35" s="8">
        <v>0.28000000000000003</v>
      </c>
      <c r="O35" s="52">
        <v>49000</v>
      </c>
      <c r="P35" s="7">
        <v>315838.5661443228</v>
      </c>
      <c r="Q35" s="7">
        <v>300198.53309986001</v>
      </c>
      <c r="R35" s="7">
        <v>285752.85025203152</v>
      </c>
      <c r="S35" s="7">
        <v>272403.0392472971</v>
      </c>
      <c r="T35" s="7">
        <v>255057.56118291421</v>
      </c>
      <c r="U35" s="7">
        <v>248636.86162456009</v>
      </c>
      <c r="V35" s="7">
        <v>233652.96980393553</v>
      </c>
      <c r="W35" s="7">
        <v>219962.51024874041</v>
      </c>
      <c r="X35" s="7">
        <v>211349.68451878827</v>
      </c>
      <c r="Y35" s="7">
        <v>199654.58321333455</v>
      </c>
      <c r="Z35" s="7">
        <v>195919.55326728374</v>
      </c>
      <c r="AA35" s="7">
        <v>185691.30966969219</v>
      </c>
      <c r="AC35" s="52">
        <v>49000</v>
      </c>
      <c r="AD35" s="12">
        <f t="shared" si="1"/>
        <v>6.4456850233535263</v>
      </c>
      <c r="AE35" s="12">
        <f t="shared" si="2"/>
        <v>6.126500675507347</v>
      </c>
      <c r="AF35" s="12">
        <f t="shared" si="3"/>
        <v>5.8316908214700307</v>
      </c>
      <c r="AG35" s="12">
        <f t="shared" si="4"/>
        <v>5.559245698924431</v>
      </c>
      <c r="AH35" s="12">
        <f t="shared" si="5"/>
        <v>5.2052563506717187</v>
      </c>
      <c r="AI35" s="12">
        <f t="shared" si="6"/>
        <v>5.0742216658073485</v>
      </c>
      <c r="AJ35" s="12">
        <f t="shared" si="7"/>
        <v>4.7684279551823581</v>
      </c>
      <c r="AK35" s="12">
        <f t="shared" si="8"/>
        <v>4.4890308214028654</v>
      </c>
      <c r="AL35" s="12">
        <f t="shared" si="9"/>
        <v>4.3132588677303731</v>
      </c>
      <c r="AM35" s="12">
        <f t="shared" si="10"/>
        <v>4.0745833308843791</v>
      </c>
      <c r="AN35" s="12">
        <f t="shared" si="11"/>
        <v>3.9983582299445661</v>
      </c>
      <c r="AO35" s="12">
        <f t="shared" si="12"/>
        <v>3.7896185646875957</v>
      </c>
    </row>
    <row r="36" spans="1:41" x14ac:dyDescent="0.2">
      <c r="A36" s="52">
        <v>50000</v>
      </c>
      <c r="B36" s="8">
        <v>0.24</v>
      </c>
      <c r="C36" s="8">
        <v>0.245</v>
      </c>
      <c r="D36" s="8">
        <v>0.25</v>
      </c>
      <c r="E36" s="8">
        <v>0.255</v>
      </c>
      <c r="F36" s="8">
        <v>0.255</v>
      </c>
      <c r="G36" s="8">
        <v>0.26500000000000001</v>
      </c>
      <c r="H36" s="8">
        <v>0.26500000000000001</v>
      </c>
      <c r="I36" s="8">
        <v>0.27</v>
      </c>
      <c r="J36" s="8">
        <v>0.27</v>
      </c>
      <c r="K36" s="8">
        <v>0.27500000000000002</v>
      </c>
      <c r="L36" s="8">
        <v>0.28000000000000003</v>
      </c>
      <c r="M36" s="8">
        <v>0.28000000000000003</v>
      </c>
      <c r="O36" s="52">
        <v>50000</v>
      </c>
      <c r="P36" s="7">
        <v>322284.25116767635</v>
      </c>
      <c r="Q36" s="7">
        <v>306325.03377536737</v>
      </c>
      <c r="R36" s="7">
        <v>291584.54107350158</v>
      </c>
      <c r="S36" s="7">
        <v>277962.28494622157</v>
      </c>
      <c r="T36" s="7">
        <v>260262.81753358591</v>
      </c>
      <c r="U36" s="7">
        <v>253711.08329036747</v>
      </c>
      <c r="V36" s="7">
        <v>238421.39775911791</v>
      </c>
      <c r="W36" s="7">
        <v>228686.47580731579</v>
      </c>
      <c r="X36" s="7">
        <v>215662.94338651863</v>
      </c>
      <c r="Y36" s="7">
        <v>207501.92888763043</v>
      </c>
      <c r="Z36" s="7">
        <v>199917.91149722828</v>
      </c>
      <c r="AA36" s="7">
        <v>189480.9282343798</v>
      </c>
      <c r="AC36" s="52">
        <v>50000</v>
      </c>
      <c r="AD36" s="12">
        <f t="shared" si="1"/>
        <v>6.4456850233535272</v>
      </c>
      <c r="AE36" s="12">
        <f t="shared" si="2"/>
        <v>6.126500675507347</v>
      </c>
      <c r="AF36" s="12">
        <f t="shared" si="3"/>
        <v>5.8316908214700316</v>
      </c>
      <c r="AG36" s="12">
        <f t="shared" si="4"/>
        <v>5.559245698924431</v>
      </c>
      <c r="AH36" s="12">
        <f t="shared" si="5"/>
        <v>5.2052563506717187</v>
      </c>
      <c r="AI36" s="12">
        <f t="shared" si="6"/>
        <v>5.0742216658073493</v>
      </c>
      <c r="AJ36" s="12">
        <f t="shared" si="7"/>
        <v>4.7684279551823581</v>
      </c>
      <c r="AK36" s="12">
        <f t="shared" si="8"/>
        <v>4.5737295161463161</v>
      </c>
      <c r="AL36" s="12">
        <f t="shared" si="9"/>
        <v>4.3132588677303723</v>
      </c>
      <c r="AM36" s="12">
        <f t="shared" si="10"/>
        <v>4.1500385777526088</v>
      </c>
      <c r="AN36" s="12">
        <f t="shared" si="11"/>
        <v>3.9983582299445657</v>
      </c>
      <c r="AO36" s="12">
        <f t="shared" si="12"/>
        <v>3.7896185646875957</v>
      </c>
    </row>
    <row r="37" spans="1:41" x14ac:dyDescent="0.2">
      <c r="A37" s="52">
        <v>51000</v>
      </c>
      <c r="B37" s="8">
        <v>0.24</v>
      </c>
      <c r="C37" s="8">
        <v>0.245</v>
      </c>
      <c r="D37" s="8">
        <v>0.25</v>
      </c>
      <c r="E37" s="8">
        <v>0.255</v>
      </c>
      <c r="F37" s="8">
        <v>0.255</v>
      </c>
      <c r="G37" s="8">
        <v>0.26500000000000001</v>
      </c>
      <c r="H37" s="8">
        <v>0.26500000000000001</v>
      </c>
      <c r="I37" s="8">
        <v>0.27</v>
      </c>
      <c r="J37" s="8">
        <v>0.27</v>
      </c>
      <c r="K37" s="8">
        <v>0.27500000000000002</v>
      </c>
      <c r="L37" s="8">
        <v>0.28000000000000003</v>
      </c>
      <c r="M37" s="8">
        <v>0.28000000000000003</v>
      </c>
      <c r="O37" s="52">
        <v>51000</v>
      </c>
      <c r="P37" s="7">
        <v>328729.93619102985</v>
      </c>
      <c r="Q37" s="7">
        <v>312451.53445087472</v>
      </c>
      <c r="R37" s="7">
        <v>297416.23189497157</v>
      </c>
      <c r="S37" s="7">
        <v>283521.53064514598</v>
      </c>
      <c r="T37" s="7">
        <v>265468.07388425764</v>
      </c>
      <c r="U37" s="7">
        <v>258785.3049561748</v>
      </c>
      <c r="V37" s="7">
        <v>243189.82571430027</v>
      </c>
      <c r="W37" s="7">
        <v>233260.20532346211</v>
      </c>
      <c r="X37" s="7">
        <v>219976.20225424902</v>
      </c>
      <c r="Y37" s="7">
        <v>211651.96746538306</v>
      </c>
      <c r="Z37" s="7">
        <v>203916.26972717288</v>
      </c>
      <c r="AA37" s="7">
        <v>193270.54679906741</v>
      </c>
      <c r="AC37" s="52">
        <v>51000</v>
      </c>
      <c r="AD37" s="12">
        <f t="shared" si="1"/>
        <v>6.4456850233535263</v>
      </c>
      <c r="AE37" s="12">
        <f t="shared" si="2"/>
        <v>6.1265006755073479</v>
      </c>
      <c r="AF37" s="12">
        <f t="shared" si="3"/>
        <v>5.8316908214700307</v>
      </c>
      <c r="AG37" s="12">
        <f t="shared" si="4"/>
        <v>5.559245698924431</v>
      </c>
      <c r="AH37" s="12">
        <f t="shared" si="5"/>
        <v>5.2052563506717187</v>
      </c>
      <c r="AI37" s="12">
        <f t="shared" si="6"/>
        <v>5.0742216658073493</v>
      </c>
      <c r="AJ37" s="12">
        <f t="shared" si="7"/>
        <v>4.7684279551823581</v>
      </c>
      <c r="AK37" s="12">
        <f t="shared" si="8"/>
        <v>4.5737295161463161</v>
      </c>
      <c r="AL37" s="12">
        <f t="shared" si="9"/>
        <v>4.3132588677303731</v>
      </c>
      <c r="AM37" s="12">
        <f t="shared" si="10"/>
        <v>4.1500385777526088</v>
      </c>
      <c r="AN37" s="12">
        <f t="shared" si="11"/>
        <v>3.9983582299445661</v>
      </c>
      <c r="AO37" s="12">
        <f t="shared" si="12"/>
        <v>3.7896185646875962</v>
      </c>
    </row>
    <row r="38" spans="1:41" x14ac:dyDescent="0.2">
      <c r="A38" s="52">
        <v>52000</v>
      </c>
      <c r="B38" s="8">
        <v>0.24</v>
      </c>
      <c r="C38" s="8">
        <v>0.245</v>
      </c>
      <c r="D38" s="8">
        <v>0.25</v>
      </c>
      <c r="E38" s="8">
        <v>0.255</v>
      </c>
      <c r="F38" s="8">
        <v>0.255</v>
      </c>
      <c r="G38" s="8">
        <v>0.26500000000000001</v>
      </c>
      <c r="H38" s="8">
        <v>0.26500000000000001</v>
      </c>
      <c r="I38" s="8">
        <v>0.27</v>
      </c>
      <c r="J38" s="8">
        <v>0.27</v>
      </c>
      <c r="K38" s="8">
        <v>0.27500000000000002</v>
      </c>
      <c r="L38" s="8">
        <v>0.28000000000000003</v>
      </c>
      <c r="M38" s="8">
        <v>0.28000000000000003</v>
      </c>
      <c r="O38" s="52">
        <v>52000</v>
      </c>
      <c r="P38" s="7">
        <v>335175.6212143834</v>
      </c>
      <c r="Q38" s="7">
        <v>318578.03512638208</v>
      </c>
      <c r="R38" s="7">
        <v>303247.92271644156</v>
      </c>
      <c r="S38" s="7">
        <v>289080.77634407039</v>
      </c>
      <c r="T38" s="7">
        <v>270673.33023492934</v>
      </c>
      <c r="U38" s="7">
        <v>263859.52662198216</v>
      </c>
      <c r="V38" s="7">
        <v>247958.2536694826</v>
      </c>
      <c r="W38" s="7">
        <v>237833.93483960847</v>
      </c>
      <c r="X38" s="7">
        <v>224289.46112197943</v>
      </c>
      <c r="Y38" s="7">
        <v>215802.00604313563</v>
      </c>
      <c r="Z38" s="7">
        <v>207914.62795711745</v>
      </c>
      <c r="AA38" s="7">
        <v>197060.16536375499</v>
      </c>
      <c r="AC38" s="52">
        <v>52000</v>
      </c>
      <c r="AD38" s="12">
        <f t="shared" si="1"/>
        <v>6.4456850233535272</v>
      </c>
      <c r="AE38" s="12">
        <f t="shared" si="2"/>
        <v>6.1265006755073479</v>
      </c>
      <c r="AF38" s="12">
        <f t="shared" si="3"/>
        <v>5.8316908214700298</v>
      </c>
      <c r="AG38" s="12">
        <f t="shared" si="4"/>
        <v>5.5592456989244301</v>
      </c>
      <c r="AH38" s="12">
        <f t="shared" si="5"/>
        <v>5.2052563506717178</v>
      </c>
      <c r="AI38" s="12">
        <f t="shared" si="6"/>
        <v>5.0742216658073493</v>
      </c>
      <c r="AJ38" s="12">
        <f t="shared" si="7"/>
        <v>4.7684279551823581</v>
      </c>
      <c r="AK38" s="12">
        <f t="shared" si="8"/>
        <v>4.573729516146317</v>
      </c>
      <c r="AL38" s="12">
        <f t="shared" si="9"/>
        <v>4.313258867730374</v>
      </c>
      <c r="AM38" s="12">
        <f t="shared" si="10"/>
        <v>4.1500385777526079</v>
      </c>
      <c r="AN38" s="12">
        <f t="shared" si="11"/>
        <v>3.9983582299445666</v>
      </c>
      <c r="AO38" s="12">
        <f t="shared" si="12"/>
        <v>3.7896185646875962</v>
      </c>
    </row>
    <row r="39" spans="1:41" x14ac:dyDescent="0.2">
      <c r="A39" s="52">
        <v>53000</v>
      </c>
      <c r="B39" s="8">
        <v>0.24</v>
      </c>
      <c r="C39" s="8">
        <v>0.245</v>
      </c>
      <c r="D39" s="8">
        <v>0.25</v>
      </c>
      <c r="E39" s="8">
        <v>0.255</v>
      </c>
      <c r="F39" s="8">
        <v>0.255</v>
      </c>
      <c r="G39" s="8">
        <v>0.26500000000000001</v>
      </c>
      <c r="H39" s="8">
        <v>0.26500000000000001</v>
      </c>
      <c r="I39" s="8">
        <v>0.27</v>
      </c>
      <c r="J39" s="8">
        <v>0.27</v>
      </c>
      <c r="K39" s="8">
        <v>0.27500000000000002</v>
      </c>
      <c r="L39" s="8">
        <v>0.28000000000000003</v>
      </c>
      <c r="M39" s="8">
        <v>0.28000000000000003</v>
      </c>
      <c r="O39" s="52">
        <v>53000</v>
      </c>
      <c r="P39" s="7">
        <v>341621.30623773689</v>
      </c>
      <c r="Q39" s="7">
        <v>324704.53580188937</v>
      </c>
      <c r="R39" s="7">
        <v>309079.61353791162</v>
      </c>
      <c r="S39" s="7">
        <v>294640.02204299485</v>
      </c>
      <c r="T39" s="7">
        <v>275878.58658560109</v>
      </c>
      <c r="U39" s="7">
        <v>268933.74828778952</v>
      </c>
      <c r="V39" s="7">
        <v>252726.68162466498</v>
      </c>
      <c r="W39" s="7">
        <v>242407.66435575479</v>
      </c>
      <c r="X39" s="7">
        <v>228602.71998970979</v>
      </c>
      <c r="Y39" s="7">
        <v>219952.04462088825</v>
      </c>
      <c r="Z39" s="7">
        <v>211912.98618706199</v>
      </c>
      <c r="AA39" s="7">
        <v>200849.78392844257</v>
      </c>
      <c r="AC39" s="52">
        <v>53000</v>
      </c>
      <c r="AD39" s="12">
        <f t="shared" si="1"/>
        <v>6.4456850233535263</v>
      </c>
      <c r="AE39" s="12">
        <f t="shared" si="2"/>
        <v>6.126500675507347</v>
      </c>
      <c r="AF39" s="12">
        <f t="shared" si="3"/>
        <v>5.8316908214700307</v>
      </c>
      <c r="AG39" s="12">
        <f t="shared" si="4"/>
        <v>5.559245698924431</v>
      </c>
      <c r="AH39" s="12">
        <f t="shared" si="5"/>
        <v>5.2052563506717187</v>
      </c>
      <c r="AI39" s="12">
        <f t="shared" si="6"/>
        <v>5.0742216658073493</v>
      </c>
      <c r="AJ39" s="12">
        <f t="shared" si="7"/>
        <v>4.7684279551823581</v>
      </c>
      <c r="AK39" s="12">
        <f t="shared" si="8"/>
        <v>4.573729516146317</v>
      </c>
      <c r="AL39" s="12">
        <f t="shared" si="9"/>
        <v>4.3132588677303731</v>
      </c>
      <c r="AM39" s="12">
        <f t="shared" si="10"/>
        <v>4.1500385777526088</v>
      </c>
      <c r="AN39" s="12">
        <f t="shared" si="11"/>
        <v>3.9983582299445661</v>
      </c>
      <c r="AO39" s="12">
        <f t="shared" si="12"/>
        <v>3.7896185646875957</v>
      </c>
    </row>
    <row r="40" spans="1:41" x14ac:dyDescent="0.2">
      <c r="A40" s="52">
        <v>54000</v>
      </c>
      <c r="B40" s="8">
        <v>0.24</v>
      </c>
      <c r="C40" s="8">
        <v>0.245</v>
      </c>
      <c r="D40" s="8">
        <v>0.25</v>
      </c>
      <c r="E40" s="8">
        <v>0.255</v>
      </c>
      <c r="F40" s="8">
        <v>0.26</v>
      </c>
      <c r="G40" s="8">
        <v>0.26500000000000001</v>
      </c>
      <c r="H40" s="8">
        <v>0.26500000000000001</v>
      </c>
      <c r="I40" s="8">
        <v>0.27</v>
      </c>
      <c r="J40" s="8">
        <v>0.27</v>
      </c>
      <c r="K40" s="8">
        <v>0.27500000000000002</v>
      </c>
      <c r="L40" s="8">
        <v>0.28000000000000003</v>
      </c>
      <c r="M40" s="8">
        <v>0.28000000000000003</v>
      </c>
      <c r="O40" s="52">
        <v>54000</v>
      </c>
      <c r="P40" s="7">
        <v>348066.99126109044</v>
      </c>
      <c r="Q40" s="7">
        <v>330831.03647739673</v>
      </c>
      <c r="R40" s="7">
        <v>314911.30435938167</v>
      </c>
      <c r="S40" s="7">
        <v>300199.26774191926</v>
      </c>
      <c r="T40" s="7">
        <v>286595.290836984</v>
      </c>
      <c r="U40" s="7">
        <v>274007.96995359682</v>
      </c>
      <c r="V40" s="7">
        <v>257495.10957984734</v>
      </c>
      <c r="W40" s="7">
        <v>246981.39387190112</v>
      </c>
      <c r="X40" s="7">
        <v>232915.97885744018</v>
      </c>
      <c r="Y40" s="7">
        <v>224102.08319864087</v>
      </c>
      <c r="Z40" s="7">
        <v>215911.34441700659</v>
      </c>
      <c r="AA40" s="7">
        <v>204639.40249313018</v>
      </c>
      <c r="AC40" s="52">
        <v>54000</v>
      </c>
      <c r="AD40" s="12">
        <f t="shared" si="1"/>
        <v>6.4456850233535263</v>
      </c>
      <c r="AE40" s="12">
        <f t="shared" si="2"/>
        <v>6.126500675507347</v>
      </c>
      <c r="AF40" s="12">
        <f t="shared" si="3"/>
        <v>5.8316908214700307</v>
      </c>
      <c r="AG40" s="12">
        <f t="shared" si="4"/>
        <v>5.559245698924431</v>
      </c>
      <c r="AH40" s="12">
        <f t="shared" si="5"/>
        <v>5.307320200684889</v>
      </c>
      <c r="AI40" s="12">
        <f t="shared" si="6"/>
        <v>5.0742216658073485</v>
      </c>
      <c r="AJ40" s="12">
        <f t="shared" si="7"/>
        <v>4.7684279551823581</v>
      </c>
      <c r="AK40" s="12">
        <f t="shared" si="8"/>
        <v>4.573729516146317</v>
      </c>
      <c r="AL40" s="12">
        <f t="shared" si="9"/>
        <v>4.313258867730374</v>
      </c>
      <c r="AM40" s="12">
        <f t="shared" si="10"/>
        <v>4.1500385777526088</v>
      </c>
      <c r="AN40" s="12">
        <f t="shared" si="11"/>
        <v>3.9983582299445666</v>
      </c>
      <c r="AO40" s="12">
        <f t="shared" si="12"/>
        <v>3.7896185646875962</v>
      </c>
    </row>
    <row r="41" spans="1:41" x14ac:dyDescent="0.2">
      <c r="A41" s="52">
        <v>55000</v>
      </c>
      <c r="B41" s="8">
        <v>0.24</v>
      </c>
      <c r="C41" s="8">
        <v>0.245</v>
      </c>
      <c r="D41" s="8">
        <v>0.25</v>
      </c>
      <c r="E41" s="8">
        <v>0.255</v>
      </c>
      <c r="F41" s="8">
        <v>0.26</v>
      </c>
      <c r="G41" s="8">
        <v>0.26500000000000001</v>
      </c>
      <c r="H41" s="8">
        <v>0.26500000000000001</v>
      </c>
      <c r="I41" s="8">
        <v>0.27</v>
      </c>
      <c r="J41" s="8">
        <v>0.27</v>
      </c>
      <c r="K41" s="8">
        <v>0.27500000000000002</v>
      </c>
      <c r="L41" s="8">
        <v>0.28000000000000003</v>
      </c>
      <c r="M41" s="8">
        <v>0.28000000000000003</v>
      </c>
      <c r="O41" s="52">
        <v>55000</v>
      </c>
      <c r="P41" s="7">
        <v>354512.67628444394</v>
      </c>
      <c r="Q41" s="7">
        <v>336957.53715290414</v>
      </c>
      <c r="R41" s="7">
        <v>320742.99518085166</v>
      </c>
      <c r="S41" s="7">
        <v>305758.51344084367</v>
      </c>
      <c r="T41" s="7">
        <v>291902.61103766895</v>
      </c>
      <c r="U41" s="7">
        <v>279082.19161940418</v>
      </c>
      <c r="V41" s="7">
        <v>262263.5375350297</v>
      </c>
      <c r="W41" s="7">
        <v>251555.12338804742</v>
      </c>
      <c r="X41" s="7">
        <v>237229.23772517053</v>
      </c>
      <c r="Y41" s="7">
        <v>228252.12177639347</v>
      </c>
      <c r="Z41" s="7">
        <v>219909.70264695113</v>
      </c>
      <c r="AA41" s="7">
        <v>208429.02105781776</v>
      </c>
      <c r="AC41" s="52">
        <v>55000</v>
      </c>
      <c r="AD41" s="12">
        <f t="shared" si="1"/>
        <v>6.4456850233535263</v>
      </c>
      <c r="AE41" s="12">
        <f t="shared" si="2"/>
        <v>6.1265006755073479</v>
      </c>
      <c r="AF41" s="12">
        <f t="shared" si="3"/>
        <v>5.8316908214700298</v>
      </c>
      <c r="AG41" s="12">
        <f t="shared" si="4"/>
        <v>5.5592456989244301</v>
      </c>
      <c r="AH41" s="12">
        <f t="shared" si="5"/>
        <v>5.3073202006848899</v>
      </c>
      <c r="AI41" s="12">
        <f t="shared" si="6"/>
        <v>5.0742216658073485</v>
      </c>
      <c r="AJ41" s="12">
        <f t="shared" si="7"/>
        <v>4.7684279551823581</v>
      </c>
      <c r="AK41" s="12">
        <f t="shared" si="8"/>
        <v>4.573729516146317</v>
      </c>
      <c r="AL41" s="12">
        <f t="shared" si="9"/>
        <v>4.3132588677303731</v>
      </c>
      <c r="AM41" s="12">
        <f t="shared" si="10"/>
        <v>4.1500385777526088</v>
      </c>
      <c r="AN41" s="12">
        <f t="shared" si="11"/>
        <v>3.9983582299445661</v>
      </c>
      <c r="AO41" s="12">
        <f t="shared" si="12"/>
        <v>3.7896185646875957</v>
      </c>
    </row>
    <row r="42" spans="1:41" x14ac:dyDescent="0.2">
      <c r="A42" s="52">
        <v>56000</v>
      </c>
      <c r="B42" s="8">
        <v>0.24</v>
      </c>
      <c r="C42" s="8">
        <v>0.245</v>
      </c>
      <c r="D42" s="8">
        <v>0.25</v>
      </c>
      <c r="E42" s="8">
        <v>0.255</v>
      </c>
      <c r="F42" s="8">
        <v>0.26</v>
      </c>
      <c r="G42" s="8">
        <v>0.26500000000000001</v>
      </c>
      <c r="H42" s="8">
        <v>0.26500000000000001</v>
      </c>
      <c r="I42" s="8">
        <v>0.27</v>
      </c>
      <c r="J42" s="8">
        <v>0.27500000000000002</v>
      </c>
      <c r="K42" s="8">
        <v>0.27500000000000002</v>
      </c>
      <c r="L42" s="8">
        <v>0.28000000000000003</v>
      </c>
      <c r="M42" s="8">
        <v>0.28000000000000003</v>
      </c>
      <c r="O42" s="52">
        <v>56000</v>
      </c>
      <c r="P42" s="7">
        <v>360958.36130779749</v>
      </c>
      <c r="Q42" s="7">
        <v>343084.03782841144</v>
      </c>
      <c r="R42" s="7">
        <v>326574.68600232172</v>
      </c>
      <c r="S42" s="7">
        <v>311317.75913976814</v>
      </c>
      <c r="T42" s="7">
        <v>297209.93123835378</v>
      </c>
      <c r="U42" s="7">
        <v>284156.41328521154</v>
      </c>
      <c r="V42" s="7">
        <v>267031.96549021208</v>
      </c>
      <c r="W42" s="7">
        <v>256128.85290419374</v>
      </c>
      <c r="X42" s="7">
        <v>246015.50578906573</v>
      </c>
      <c r="Y42" s="7">
        <v>232402.16035414609</v>
      </c>
      <c r="Z42" s="7">
        <v>223908.06087689567</v>
      </c>
      <c r="AA42" s="7">
        <v>212218.63962250535</v>
      </c>
      <c r="AC42" s="52">
        <v>56000</v>
      </c>
      <c r="AD42" s="12">
        <f t="shared" si="1"/>
        <v>6.4456850233535263</v>
      </c>
      <c r="AE42" s="12">
        <f t="shared" si="2"/>
        <v>6.126500675507347</v>
      </c>
      <c r="AF42" s="12">
        <f t="shared" si="3"/>
        <v>5.8316908214700307</v>
      </c>
      <c r="AG42" s="12">
        <f t="shared" si="4"/>
        <v>5.559245698924431</v>
      </c>
      <c r="AH42" s="12">
        <f t="shared" si="5"/>
        <v>5.307320200684889</v>
      </c>
      <c r="AI42" s="12">
        <f t="shared" si="6"/>
        <v>5.0742216658073493</v>
      </c>
      <c r="AJ42" s="12">
        <f t="shared" si="7"/>
        <v>4.768427955182359</v>
      </c>
      <c r="AK42" s="12">
        <f t="shared" si="8"/>
        <v>4.573729516146317</v>
      </c>
      <c r="AL42" s="12">
        <f t="shared" si="9"/>
        <v>4.3931340319476027</v>
      </c>
      <c r="AM42" s="12">
        <f t="shared" si="10"/>
        <v>4.1500385777526088</v>
      </c>
      <c r="AN42" s="12">
        <f t="shared" si="11"/>
        <v>3.9983582299445657</v>
      </c>
      <c r="AO42" s="12">
        <f t="shared" si="12"/>
        <v>3.7896185646875953</v>
      </c>
    </row>
    <row r="43" spans="1:41" x14ac:dyDescent="0.2">
      <c r="A43" s="52">
        <v>57000</v>
      </c>
      <c r="B43" s="8">
        <v>0.245</v>
      </c>
      <c r="C43" s="8">
        <v>0.245</v>
      </c>
      <c r="D43" s="8">
        <v>0.25</v>
      </c>
      <c r="E43" s="8">
        <v>0.255</v>
      </c>
      <c r="F43" s="8">
        <v>0.26</v>
      </c>
      <c r="G43" s="8">
        <v>0.26500000000000001</v>
      </c>
      <c r="H43" s="8">
        <v>0.26500000000000001</v>
      </c>
      <c r="I43" s="8">
        <v>0.27</v>
      </c>
      <c r="J43" s="8">
        <v>0.27500000000000002</v>
      </c>
      <c r="K43" s="8">
        <v>0.27500000000000002</v>
      </c>
      <c r="L43" s="8">
        <v>0.28000000000000003</v>
      </c>
      <c r="M43" s="8">
        <v>0.28000000000000003</v>
      </c>
      <c r="O43" s="52">
        <v>57000</v>
      </c>
      <c r="P43" s="7">
        <v>375058.2972963833</v>
      </c>
      <c r="Q43" s="7">
        <v>349210.5385039188</v>
      </c>
      <c r="R43" s="7">
        <v>332406.37682379177</v>
      </c>
      <c r="S43" s="7">
        <v>316877.00483869255</v>
      </c>
      <c r="T43" s="7">
        <v>302517.25143903866</v>
      </c>
      <c r="U43" s="7">
        <v>289230.6349510189</v>
      </c>
      <c r="V43" s="7">
        <v>271800.39344539441</v>
      </c>
      <c r="W43" s="7">
        <v>260702.58242034004</v>
      </c>
      <c r="X43" s="7">
        <v>250408.63982101335</v>
      </c>
      <c r="Y43" s="7">
        <v>236552.19893189872</v>
      </c>
      <c r="Z43" s="7">
        <v>227906.41910684027</v>
      </c>
      <c r="AA43" s="7">
        <v>216008.25818719299</v>
      </c>
      <c r="AC43" s="52">
        <v>57000</v>
      </c>
      <c r="AD43" s="12">
        <f t="shared" si="1"/>
        <v>6.5799701280067247</v>
      </c>
      <c r="AE43" s="12">
        <f t="shared" si="2"/>
        <v>6.126500675507347</v>
      </c>
      <c r="AF43" s="12">
        <f t="shared" si="3"/>
        <v>5.8316908214700307</v>
      </c>
      <c r="AG43" s="12">
        <f t="shared" si="4"/>
        <v>5.559245698924431</v>
      </c>
      <c r="AH43" s="12">
        <f t="shared" si="5"/>
        <v>5.307320200684889</v>
      </c>
      <c r="AI43" s="12">
        <f t="shared" si="6"/>
        <v>5.0742216658073493</v>
      </c>
      <c r="AJ43" s="12">
        <f t="shared" si="7"/>
        <v>4.7684279551823581</v>
      </c>
      <c r="AK43" s="12">
        <f t="shared" si="8"/>
        <v>4.5737295161463161</v>
      </c>
      <c r="AL43" s="12">
        <f t="shared" si="9"/>
        <v>4.3931340319476027</v>
      </c>
      <c r="AM43" s="12">
        <f t="shared" si="10"/>
        <v>4.1500385777526088</v>
      </c>
      <c r="AN43" s="12">
        <f t="shared" si="11"/>
        <v>3.9983582299445661</v>
      </c>
      <c r="AO43" s="12">
        <f t="shared" si="12"/>
        <v>3.7896185646875962</v>
      </c>
    </row>
    <row r="44" spans="1:41" x14ac:dyDescent="0.2">
      <c r="A44" s="52">
        <v>58000</v>
      </c>
      <c r="B44" s="8">
        <v>0.245</v>
      </c>
      <c r="C44" s="8">
        <v>0.25</v>
      </c>
      <c r="D44" s="8">
        <v>0.25</v>
      </c>
      <c r="E44" s="8">
        <v>0.255</v>
      </c>
      <c r="F44" s="8">
        <v>0.26</v>
      </c>
      <c r="G44" s="8">
        <v>0.26500000000000001</v>
      </c>
      <c r="H44" s="8">
        <v>0.27</v>
      </c>
      <c r="I44" s="8">
        <v>0.27</v>
      </c>
      <c r="J44" s="8">
        <v>0.27500000000000002</v>
      </c>
      <c r="K44" s="8">
        <v>0.27500000000000002</v>
      </c>
      <c r="L44" s="8">
        <v>0.28000000000000003</v>
      </c>
      <c r="M44" s="8">
        <v>0.28000000000000003</v>
      </c>
      <c r="O44" s="52">
        <v>58000</v>
      </c>
      <c r="P44" s="7">
        <v>381638.26742439007</v>
      </c>
      <c r="Q44" s="7">
        <v>362588.8154892103</v>
      </c>
      <c r="R44" s="7">
        <v>338238.06764526176</v>
      </c>
      <c r="S44" s="7">
        <v>322436.25053761702</v>
      </c>
      <c r="T44" s="7">
        <v>307824.57163972361</v>
      </c>
      <c r="U44" s="7">
        <v>294304.8566168262</v>
      </c>
      <c r="V44" s="7">
        <v>281787.10104964429</v>
      </c>
      <c r="W44" s="7">
        <v>265276.3119364864</v>
      </c>
      <c r="X44" s="7">
        <v>254801.77385296091</v>
      </c>
      <c r="Y44" s="7">
        <v>240702.23750965128</v>
      </c>
      <c r="Z44" s="7">
        <v>231904.77733678484</v>
      </c>
      <c r="AA44" s="7">
        <v>219797.87675188057</v>
      </c>
      <c r="AC44" s="52">
        <v>58000</v>
      </c>
      <c r="AD44" s="12">
        <f t="shared" si="1"/>
        <v>6.5799701280067255</v>
      </c>
      <c r="AE44" s="12">
        <f t="shared" si="2"/>
        <v>6.2515313015381091</v>
      </c>
      <c r="AF44" s="12">
        <f t="shared" si="3"/>
        <v>5.8316908214700307</v>
      </c>
      <c r="AG44" s="12">
        <f t="shared" si="4"/>
        <v>5.559245698924431</v>
      </c>
      <c r="AH44" s="12">
        <f t="shared" si="5"/>
        <v>5.3073202006848899</v>
      </c>
      <c r="AI44" s="12">
        <f t="shared" si="6"/>
        <v>5.0742216658073485</v>
      </c>
      <c r="AJ44" s="12">
        <f t="shared" si="7"/>
        <v>4.8583982939593842</v>
      </c>
      <c r="AK44" s="12">
        <f t="shared" si="8"/>
        <v>4.573729516146317</v>
      </c>
      <c r="AL44" s="12">
        <f t="shared" si="9"/>
        <v>4.3931340319476018</v>
      </c>
      <c r="AM44" s="12">
        <f t="shared" si="10"/>
        <v>4.1500385777526088</v>
      </c>
      <c r="AN44" s="12">
        <f t="shared" si="11"/>
        <v>3.9983582299445661</v>
      </c>
      <c r="AO44" s="12">
        <f t="shared" si="12"/>
        <v>3.7896185646875962</v>
      </c>
    </row>
    <row r="45" spans="1:41" x14ac:dyDescent="0.2">
      <c r="A45" s="52">
        <v>59000</v>
      </c>
      <c r="B45" s="8">
        <v>0.245</v>
      </c>
      <c r="C45" s="8">
        <v>0.25</v>
      </c>
      <c r="D45" s="8">
        <v>0.255</v>
      </c>
      <c r="E45" s="8">
        <v>0.255</v>
      </c>
      <c r="F45" s="8">
        <v>0.26</v>
      </c>
      <c r="G45" s="8">
        <v>0.26500000000000001</v>
      </c>
      <c r="H45" s="8">
        <v>0.27</v>
      </c>
      <c r="I45" s="8">
        <v>0.27</v>
      </c>
      <c r="J45" s="8">
        <v>0.27500000000000002</v>
      </c>
      <c r="K45" s="8">
        <v>0.28000000000000003</v>
      </c>
      <c r="L45" s="8">
        <v>0.28000000000000003</v>
      </c>
      <c r="M45" s="8">
        <v>0.28500000000000003</v>
      </c>
      <c r="O45" s="52">
        <v>59000</v>
      </c>
      <c r="P45" s="7">
        <v>388218.23755239678</v>
      </c>
      <c r="Q45" s="7">
        <v>368840.34679074847</v>
      </c>
      <c r="R45" s="7">
        <v>350951.15363606642</v>
      </c>
      <c r="S45" s="7">
        <v>327995.49623654142</v>
      </c>
      <c r="T45" s="7">
        <v>313131.89184040844</v>
      </c>
      <c r="U45" s="7">
        <v>299379.07828263362</v>
      </c>
      <c r="V45" s="7">
        <v>286645.49934360367</v>
      </c>
      <c r="W45" s="7">
        <v>269850.04145263269</v>
      </c>
      <c r="X45" s="7">
        <v>259194.90788490852</v>
      </c>
      <c r="Y45" s="7">
        <v>249304.13565262943</v>
      </c>
      <c r="Z45" s="7">
        <v>235903.13556672938</v>
      </c>
      <c r="AA45" s="7">
        <v>227580.12916150689</v>
      </c>
      <c r="AC45" s="52">
        <v>59000</v>
      </c>
      <c r="AD45" s="12">
        <f t="shared" si="1"/>
        <v>6.5799701280067247</v>
      </c>
      <c r="AE45" s="12">
        <f t="shared" si="2"/>
        <v>6.25153130153811</v>
      </c>
      <c r="AF45" s="12">
        <f t="shared" si="3"/>
        <v>5.9483246378994306</v>
      </c>
      <c r="AG45" s="12">
        <f t="shared" si="4"/>
        <v>5.559245698924431</v>
      </c>
      <c r="AH45" s="12">
        <f t="shared" si="5"/>
        <v>5.307320200684889</v>
      </c>
      <c r="AI45" s="12">
        <f t="shared" si="6"/>
        <v>5.0742216658073493</v>
      </c>
      <c r="AJ45" s="12">
        <f t="shared" si="7"/>
        <v>4.8583982939593842</v>
      </c>
      <c r="AK45" s="12">
        <f t="shared" si="8"/>
        <v>4.573729516146317</v>
      </c>
      <c r="AL45" s="12">
        <f t="shared" si="9"/>
        <v>4.3931340319476018</v>
      </c>
      <c r="AM45" s="12">
        <f t="shared" si="10"/>
        <v>4.2254938246208376</v>
      </c>
      <c r="AN45" s="12">
        <f t="shared" si="11"/>
        <v>3.9983582299445657</v>
      </c>
      <c r="AO45" s="12">
        <f t="shared" si="12"/>
        <v>3.8572903247713031</v>
      </c>
    </row>
    <row r="46" spans="1:41" x14ac:dyDescent="0.2">
      <c r="A46" s="52">
        <v>60000</v>
      </c>
      <c r="B46" s="8">
        <v>0.245</v>
      </c>
      <c r="C46" s="8">
        <v>0.25</v>
      </c>
      <c r="D46" s="8">
        <v>0.255</v>
      </c>
      <c r="E46" s="8">
        <v>0.26</v>
      </c>
      <c r="F46" s="8">
        <v>0.26500000000000001</v>
      </c>
      <c r="G46" s="8">
        <v>0.26500000000000001</v>
      </c>
      <c r="H46" s="8">
        <v>0.27</v>
      </c>
      <c r="I46" s="8">
        <v>0.27500000000000002</v>
      </c>
      <c r="J46" s="8">
        <v>0.27500000000000002</v>
      </c>
      <c r="K46" s="8">
        <v>0.28000000000000003</v>
      </c>
      <c r="L46" s="8">
        <v>0.28000000000000003</v>
      </c>
      <c r="M46" s="8">
        <v>0.28500000000000003</v>
      </c>
      <c r="O46" s="52">
        <v>60000</v>
      </c>
      <c r="P46" s="7">
        <v>394798.20768040349</v>
      </c>
      <c r="Q46" s="7">
        <v>375091.87809228658</v>
      </c>
      <c r="R46" s="7">
        <v>356899.47827396588</v>
      </c>
      <c r="S46" s="7">
        <v>340095.030993024</v>
      </c>
      <c r="T46" s="7">
        <v>324563.04304188362</v>
      </c>
      <c r="U46" s="7">
        <v>304453.29994844092</v>
      </c>
      <c r="V46" s="7">
        <v>291503.89763756306</v>
      </c>
      <c r="W46" s="7">
        <v>279505.69265338598</v>
      </c>
      <c r="X46" s="7">
        <v>263588.04191685608</v>
      </c>
      <c r="Y46" s="7">
        <v>253529.62947725024</v>
      </c>
      <c r="Z46" s="7">
        <v>239901.49379667392</v>
      </c>
      <c r="AA46" s="7">
        <v>231437.41948627817</v>
      </c>
      <c r="AC46" s="52">
        <v>60000</v>
      </c>
      <c r="AD46" s="12">
        <f t="shared" si="1"/>
        <v>6.5799701280067247</v>
      </c>
      <c r="AE46" s="12">
        <f t="shared" si="2"/>
        <v>6.25153130153811</v>
      </c>
      <c r="AF46" s="12">
        <f t="shared" si="3"/>
        <v>5.9483246378994314</v>
      </c>
      <c r="AG46" s="12">
        <f t="shared" si="4"/>
        <v>5.6682505165504002</v>
      </c>
      <c r="AH46" s="12">
        <f t="shared" si="5"/>
        <v>5.4093840506980602</v>
      </c>
      <c r="AI46" s="12">
        <f t="shared" si="6"/>
        <v>5.0742216658073485</v>
      </c>
      <c r="AJ46" s="12">
        <f t="shared" si="7"/>
        <v>4.8583982939593842</v>
      </c>
      <c r="AK46" s="12">
        <f t="shared" si="8"/>
        <v>4.6584282108897668</v>
      </c>
      <c r="AL46" s="12">
        <f t="shared" si="9"/>
        <v>4.3931340319476009</v>
      </c>
      <c r="AM46" s="12">
        <f t="shared" si="10"/>
        <v>4.2254938246208376</v>
      </c>
      <c r="AN46" s="12">
        <f t="shared" si="11"/>
        <v>3.9983582299445652</v>
      </c>
      <c r="AO46" s="12">
        <f t="shared" si="12"/>
        <v>3.8572903247713031</v>
      </c>
    </row>
    <row r="47" spans="1:41" x14ac:dyDescent="0.2">
      <c r="A47" s="52">
        <v>61000</v>
      </c>
      <c r="B47" s="8">
        <v>0.245</v>
      </c>
      <c r="C47" s="8">
        <v>0.25</v>
      </c>
      <c r="D47" s="8">
        <v>0.255</v>
      </c>
      <c r="E47" s="8">
        <v>0.26</v>
      </c>
      <c r="F47" s="8">
        <v>0.26500000000000001</v>
      </c>
      <c r="G47" s="8">
        <v>0.27</v>
      </c>
      <c r="H47" s="8">
        <v>0.27</v>
      </c>
      <c r="I47" s="8">
        <v>0.27500000000000002</v>
      </c>
      <c r="J47" s="8">
        <v>0.28000000000000003</v>
      </c>
      <c r="K47" s="8">
        <v>0.28000000000000003</v>
      </c>
      <c r="L47" s="8">
        <v>0.28500000000000003</v>
      </c>
      <c r="M47" s="8">
        <v>0.28500000000000003</v>
      </c>
      <c r="O47" s="52">
        <v>61000</v>
      </c>
      <c r="P47" s="7">
        <v>401378.17780841026</v>
      </c>
      <c r="Q47" s="7">
        <v>381343.40939382464</v>
      </c>
      <c r="R47" s="7">
        <v>362847.80291186529</v>
      </c>
      <c r="S47" s="7">
        <v>345763.28150957444</v>
      </c>
      <c r="T47" s="7">
        <v>329972.42709258164</v>
      </c>
      <c r="U47" s="7">
        <v>315367.66353149829</v>
      </c>
      <c r="V47" s="7">
        <v>296362.29593152239</v>
      </c>
      <c r="W47" s="7">
        <v>284164.12086427573</v>
      </c>
      <c r="X47" s="7">
        <v>272853.56096605468</v>
      </c>
      <c r="Y47" s="7">
        <v>257755.12330187106</v>
      </c>
      <c r="Z47" s="7">
        <v>248255.20652709386</v>
      </c>
      <c r="AA47" s="7">
        <v>235294.70981104948</v>
      </c>
      <c r="AC47" s="52">
        <v>61000</v>
      </c>
      <c r="AD47" s="12">
        <f t="shared" si="1"/>
        <v>6.5799701280067255</v>
      </c>
      <c r="AE47" s="12">
        <f t="shared" si="2"/>
        <v>6.2515313015381091</v>
      </c>
      <c r="AF47" s="12">
        <f t="shared" si="3"/>
        <v>5.9483246378994314</v>
      </c>
      <c r="AG47" s="12">
        <f t="shared" si="4"/>
        <v>5.6682505165504011</v>
      </c>
      <c r="AH47" s="12">
        <f t="shared" si="5"/>
        <v>5.4093840506980593</v>
      </c>
      <c r="AI47" s="12">
        <f t="shared" si="6"/>
        <v>5.1699616972376772</v>
      </c>
      <c r="AJ47" s="12">
        <f t="shared" si="7"/>
        <v>4.8583982939593833</v>
      </c>
      <c r="AK47" s="12">
        <f t="shared" si="8"/>
        <v>4.6584282108897659</v>
      </c>
      <c r="AL47" s="12">
        <f t="shared" si="9"/>
        <v>4.4730091961648304</v>
      </c>
      <c r="AM47" s="12">
        <f t="shared" si="10"/>
        <v>4.2254938246208367</v>
      </c>
      <c r="AN47" s="12">
        <f t="shared" si="11"/>
        <v>4.0697574840507187</v>
      </c>
      <c r="AO47" s="12">
        <f t="shared" si="12"/>
        <v>3.8572903247713031</v>
      </c>
    </row>
    <row r="48" spans="1:41" x14ac:dyDescent="0.2">
      <c r="A48" s="52">
        <v>62000</v>
      </c>
      <c r="B48" s="8">
        <v>0.25</v>
      </c>
      <c r="C48" s="8">
        <v>0.255</v>
      </c>
      <c r="D48" s="8">
        <v>0.255</v>
      </c>
      <c r="E48" s="8">
        <v>0.26</v>
      </c>
      <c r="F48" s="8">
        <v>0.26500000000000001</v>
      </c>
      <c r="G48" s="8">
        <v>0.27</v>
      </c>
      <c r="H48" s="8">
        <v>0.27500000000000002</v>
      </c>
      <c r="I48" s="8">
        <v>0.27500000000000002</v>
      </c>
      <c r="J48" s="8">
        <v>0.28000000000000003</v>
      </c>
      <c r="K48" s="8">
        <v>0.28000000000000003</v>
      </c>
      <c r="L48" s="8">
        <v>0.28500000000000003</v>
      </c>
      <c r="M48" s="8">
        <v>0.28500000000000003</v>
      </c>
      <c r="O48" s="52">
        <v>62000</v>
      </c>
      <c r="P48" s="7">
        <v>416283.82442491531</v>
      </c>
      <c r="Q48" s="7">
        <v>395346.83950927004</v>
      </c>
      <c r="R48" s="7">
        <v>368796.12754976476</v>
      </c>
      <c r="S48" s="7">
        <v>351431.53202612477</v>
      </c>
      <c r="T48" s="7">
        <v>335381.81114327977</v>
      </c>
      <c r="U48" s="7">
        <v>320537.62522873597</v>
      </c>
      <c r="V48" s="7">
        <v>306798.85522965738</v>
      </c>
      <c r="W48" s="7">
        <v>288822.54907516547</v>
      </c>
      <c r="X48" s="7">
        <v>277326.57016221952</v>
      </c>
      <c r="Y48" s="7">
        <v>261980.61712649194</v>
      </c>
      <c r="Z48" s="7">
        <v>252324.96401114459</v>
      </c>
      <c r="AA48" s="7">
        <v>239152.0001358208</v>
      </c>
      <c r="AC48" s="52">
        <v>62000</v>
      </c>
      <c r="AD48" s="12">
        <f t="shared" si="1"/>
        <v>6.7142552326599247</v>
      </c>
      <c r="AE48" s="12">
        <f t="shared" si="2"/>
        <v>6.3765619275688712</v>
      </c>
      <c r="AF48" s="12">
        <f t="shared" si="3"/>
        <v>5.9483246378994314</v>
      </c>
      <c r="AG48" s="12">
        <f t="shared" si="4"/>
        <v>5.6682505165503994</v>
      </c>
      <c r="AH48" s="12">
        <f t="shared" si="5"/>
        <v>5.4093840506980611</v>
      </c>
      <c r="AI48" s="12">
        <f t="shared" si="6"/>
        <v>5.1699616972376772</v>
      </c>
      <c r="AJ48" s="12">
        <f t="shared" si="7"/>
        <v>4.9483686327364094</v>
      </c>
      <c r="AK48" s="12">
        <f t="shared" si="8"/>
        <v>4.6584282108897659</v>
      </c>
      <c r="AL48" s="12">
        <f t="shared" si="9"/>
        <v>4.4730091961648313</v>
      </c>
      <c r="AM48" s="12">
        <f t="shared" si="10"/>
        <v>4.2254938246208376</v>
      </c>
      <c r="AN48" s="12">
        <f t="shared" si="11"/>
        <v>4.0697574840507196</v>
      </c>
      <c r="AO48" s="12">
        <f t="shared" si="12"/>
        <v>3.8572903247713031</v>
      </c>
    </row>
    <row r="49" spans="1:41" x14ac:dyDescent="0.2">
      <c r="A49" s="52">
        <v>63000</v>
      </c>
      <c r="B49" s="8">
        <v>0.25</v>
      </c>
      <c r="C49" s="8">
        <v>0.255</v>
      </c>
      <c r="D49" s="8">
        <v>0.26</v>
      </c>
      <c r="E49" s="8">
        <v>0.26500000000000001</v>
      </c>
      <c r="F49" s="8">
        <v>0.26500000000000001</v>
      </c>
      <c r="G49" s="8">
        <v>0.27</v>
      </c>
      <c r="H49" s="8">
        <v>0.27500000000000002</v>
      </c>
      <c r="I49" s="8">
        <v>0.28000000000000003</v>
      </c>
      <c r="J49" s="8">
        <v>0.28000000000000003</v>
      </c>
      <c r="K49" s="8">
        <v>0.28500000000000003</v>
      </c>
      <c r="L49" s="8">
        <v>0.28500000000000003</v>
      </c>
      <c r="M49" s="8">
        <v>0.29000000000000004</v>
      </c>
      <c r="O49" s="52">
        <v>63000</v>
      </c>
      <c r="P49" s="7">
        <v>422998.07965757517</v>
      </c>
      <c r="Q49" s="7">
        <v>401723.4014368389</v>
      </c>
      <c r="R49" s="7">
        <v>382092.38262271642</v>
      </c>
      <c r="S49" s="7">
        <v>363967.0860531113</v>
      </c>
      <c r="T49" s="7">
        <v>340791.19519397779</v>
      </c>
      <c r="U49" s="7">
        <v>325707.58692597359</v>
      </c>
      <c r="V49" s="7">
        <v>311747.22386239382</v>
      </c>
      <c r="W49" s="7">
        <v>298816.99505489261</v>
      </c>
      <c r="X49" s="7">
        <v>281799.57935838436</v>
      </c>
      <c r="Y49" s="7">
        <v>270959.79150381126</v>
      </c>
      <c r="Z49" s="7">
        <v>256394.72149519532</v>
      </c>
      <c r="AA49" s="7">
        <v>247272.61134586565</v>
      </c>
      <c r="AC49" s="52">
        <v>63000</v>
      </c>
      <c r="AD49" s="12">
        <f t="shared" si="1"/>
        <v>6.714255232659923</v>
      </c>
      <c r="AE49" s="12">
        <f t="shared" si="2"/>
        <v>6.3765619275688712</v>
      </c>
      <c r="AF49" s="12">
        <f t="shared" si="3"/>
        <v>6.0649584543288322</v>
      </c>
      <c r="AG49" s="12">
        <f t="shared" si="4"/>
        <v>5.7772553341763695</v>
      </c>
      <c r="AH49" s="12">
        <f t="shared" si="5"/>
        <v>5.4093840506980602</v>
      </c>
      <c r="AI49" s="12">
        <f t="shared" si="6"/>
        <v>5.1699616972376763</v>
      </c>
      <c r="AJ49" s="12">
        <f t="shared" si="7"/>
        <v>4.9483686327364094</v>
      </c>
      <c r="AK49" s="12">
        <f t="shared" si="8"/>
        <v>4.7431269056332157</v>
      </c>
      <c r="AL49" s="12">
        <f t="shared" si="9"/>
        <v>4.4730091961648313</v>
      </c>
      <c r="AM49" s="12">
        <f t="shared" si="10"/>
        <v>4.3009490714890672</v>
      </c>
      <c r="AN49" s="12">
        <f t="shared" si="11"/>
        <v>4.0697574840507196</v>
      </c>
      <c r="AO49" s="12">
        <f t="shared" si="12"/>
        <v>3.9249620848550104</v>
      </c>
    </row>
    <row r="50" spans="1:41" x14ac:dyDescent="0.2">
      <c r="A50" s="52">
        <v>64000</v>
      </c>
      <c r="B50" s="8">
        <v>0.25</v>
      </c>
      <c r="C50" s="8">
        <v>0.255</v>
      </c>
      <c r="D50" s="8">
        <v>0.26</v>
      </c>
      <c r="E50" s="8">
        <v>0.26500000000000001</v>
      </c>
      <c r="F50" s="8">
        <v>0.27</v>
      </c>
      <c r="G50" s="8">
        <v>0.27</v>
      </c>
      <c r="H50" s="8">
        <v>0.27500000000000002</v>
      </c>
      <c r="I50" s="8">
        <v>0.28000000000000003</v>
      </c>
      <c r="J50" s="8">
        <v>0.28000000000000003</v>
      </c>
      <c r="K50" s="8">
        <v>0.28500000000000003</v>
      </c>
      <c r="L50" s="8">
        <v>0.28500000000000003</v>
      </c>
      <c r="M50" s="8">
        <v>0.29000000000000004</v>
      </c>
      <c r="O50" s="52">
        <v>64000</v>
      </c>
      <c r="P50" s="7">
        <v>429712.3348902351</v>
      </c>
      <c r="Q50" s="7">
        <v>408099.96336440777</v>
      </c>
      <c r="R50" s="7">
        <v>388157.34107704525</v>
      </c>
      <c r="S50" s="7">
        <v>369744.3413872876</v>
      </c>
      <c r="T50" s="7">
        <v>352732.66564551881</v>
      </c>
      <c r="U50" s="7">
        <v>330877.54862321127</v>
      </c>
      <c r="V50" s="7">
        <v>316695.5924951302</v>
      </c>
      <c r="W50" s="7">
        <v>303560.12196052587</v>
      </c>
      <c r="X50" s="7">
        <v>286272.58855454915</v>
      </c>
      <c r="Y50" s="7">
        <v>275260.7405753003</v>
      </c>
      <c r="Z50" s="7">
        <v>260464.47897924602</v>
      </c>
      <c r="AA50" s="7">
        <v>251197.57343072066</v>
      </c>
      <c r="AC50" s="52">
        <v>64000</v>
      </c>
      <c r="AD50" s="12">
        <f t="shared" si="1"/>
        <v>6.7142552326599239</v>
      </c>
      <c r="AE50" s="12">
        <f t="shared" si="2"/>
        <v>6.3765619275688712</v>
      </c>
      <c r="AF50" s="12">
        <f t="shared" si="3"/>
        <v>6.0649584543288322</v>
      </c>
      <c r="AG50" s="12">
        <f t="shared" si="4"/>
        <v>5.7772553341763686</v>
      </c>
      <c r="AH50" s="12">
        <f t="shared" si="5"/>
        <v>5.5114479007112314</v>
      </c>
      <c r="AI50" s="12">
        <f t="shared" si="6"/>
        <v>5.1699616972376763</v>
      </c>
      <c r="AJ50" s="12">
        <f t="shared" si="7"/>
        <v>4.9483686327364094</v>
      </c>
      <c r="AK50" s="12">
        <f t="shared" si="8"/>
        <v>4.7431269056332166</v>
      </c>
      <c r="AL50" s="12">
        <f t="shared" si="9"/>
        <v>4.4730091961648304</v>
      </c>
      <c r="AM50" s="12">
        <f t="shared" si="10"/>
        <v>4.3009490714890672</v>
      </c>
      <c r="AN50" s="12">
        <f t="shared" si="11"/>
        <v>4.0697574840507187</v>
      </c>
      <c r="AO50" s="12">
        <f t="shared" si="12"/>
        <v>3.9249620848550104</v>
      </c>
    </row>
    <row r="51" spans="1:41" x14ac:dyDescent="0.2">
      <c r="A51" s="52">
        <v>65000</v>
      </c>
      <c r="B51" s="8">
        <v>0.25</v>
      </c>
      <c r="C51" s="8">
        <v>0.255</v>
      </c>
      <c r="D51" s="8">
        <v>0.26</v>
      </c>
      <c r="E51" s="8">
        <v>0.26500000000000001</v>
      </c>
      <c r="F51" s="8">
        <v>0.27</v>
      </c>
      <c r="G51" s="8">
        <v>0.27500000000000002</v>
      </c>
      <c r="H51" s="8">
        <v>0.27500000000000002</v>
      </c>
      <c r="I51" s="8">
        <v>0.28000000000000003</v>
      </c>
      <c r="J51" s="8">
        <v>0.28500000000000003</v>
      </c>
      <c r="K51" s="8">
        <v>0.28500000000000003</v>
      </c>
      <c r="L51" s="8">
        <v>0.29000000000000004</v>
      </c>
      <c r="M51" s="8">
        <v>0.29000000000000004</v>
      </c>
      <c r="O51" s="52">
        <v>65000</v>
      </c>
      <c r="P51" s="7">
        <v>436426.59012289508</v>
      </c>
      <c r="Q51" s="7">
        <v>414476.52529197664</v>
      </c>
      <c r="R51" s="7">
        <v>394222.29953137407</v>
      </c>
      <c r="S51" s="7">
        <v>375521.59672146401</v>
      </c>
      <c r="T51" s="7">
        <v>358244.11354623002</v>
      </c>
      <c r="U51" s="7">
        <v>342270.61236342025</v>
      </c>
      <c r="V51" s="7">
        <v>321643.96112786658</v>
      </c>
      <c r="W51" s="7">
        <v>308303.24886615906</v>
      </c>
      <c r="X51" s="7">
        <v>295937.48342483392</v>
      </c>
      <c r="Y51" s="7">
        <v>279561.6896467894</v>
      </c>
      <c r="Z51" s="7">
        <v>269175.18798019673</v>
      </c>
      <c r="AA51" s="7">
        <v>255122.53551557567</v>
      </c>
      <c r="AC51" s="52">
        <v>65000</v>
      </c>
      <c r="AD51" s="12">
        <f t="shared" si="1"/>
        <v>6.7142552326599247</v>
      </c>
      <c r="AE51" s="12">
        <f t="shared" si="2"/>
        <v>6.3765619275688712</v>
      </c>
      <c r="AF51" s="12">
        <f t="shared" si="3"/>
        <v>6.0649584543288322</v>
      </c>
      <c r="AG51" s="12">
        <f t="shared" si="4"/>
        <v>5.7772553341763695</v>
      </c>
      <c r="AH51" s="12">
        <f t="shared" si="5"/>
        <v>5.5114479007112314</v>
      </c>
      <c r="AI51" s="12">
        <f t="shared" si="6"/>
        <v>5.2657017286680041</v>
      </c>
      <c r="AJ51" s="12">
        <f t="shared" si="7"/>
        <v>4.9483686327364094</v>
      </c>
      <c r="AK51" s="12">
        <f t="shared" si="8"/>
        <v>4.7431269056332166</v>
      </c>
      <c r="AL51" s="12">
        <f t="shared" si="9"/>
        <v>4.5528843603820599</v>
      </c>
      <c r="AM51" s="12">
        <f t="shared" si="10"/>
        <v>4.3009490714890672</v>
      </c>
      <c r="AN51" s="12">
        <f t="shared" si="11"/>
        <v>4.141156738156873</v>
      </c>
      <c r="AO51" s="12">
        <f t="shared" si="12"/>
        <v>3.9249620848550104</v>
      </c>
    </row>
    <row r="52" spans="1:41" x14ac:dyDescent="0.2">
      <c r="A52" s="52">
        <v>66000</v>
      </c>
      <c r="B52" s="8">
        <v>0.255</v>
      </c>
      <c r="C52" s="8">
        <v>0.26</v>
      </c>
      <c r="D52" s="8">
        <v>0.26</v>
      </c>
      <c r="E52" s="8">
        <v>0.26500000000000001</v>
      </c>
      <c r="F52" s="8">
        <v>0.27</v>
      </c>
      <c r="G52" s="8">
        <v>0.27500000000000002</v>
      </c>
      <c r="H52" s="8">
        <v>0.28000000000000003</v>
      </c>
      <c r="I52" s="8">
        <v>0.28000000000000003</v>
      </c>
      <c r="J52" s="8">
        <v>0.28500000000000003</v>
      </c>
      <c r="K52" s="8">
        <v>0.29000000000000004</v>
      </c>
      <c r="L52" s="8">
        <v>0.29000000000000004</v>
      </c>
      <c r="M52" s="8">
        <v>0.29499999999999998</v>
      </c>
      <c r="O52" s="52">
        <v>66000</v>
      </c>
      <c r="P52" s="7">
        <v>452003.66226266604</v>
      </c>
      <c r="Q52" s="7">
        <v>429105.10853757581</v>
      </c>
      <c r="R52" s="7">
        <v>400287.25798570289</v>
      </c>
      <c r="S52" s="7">
        <v>381298.85205564037</v>
      </c>
      <c r="T52" s="7">
        <v>363755.56144694128</v>
      </c>
      <c r="U52" s="7">
        <v>347536.31409208826</v>
      </c>
      <c r="V52" s="7">
        <v>332530.37211988668</v>
      </c>
      <c r="W52" s="7">
        <v>313046.37577179231</v>
      </c>
      <c r="X52" s="7">
        <v>300490.36778521602</v>
      </c>
      <c r="Y52" s="7">
        <v>288842.68501158158</v>
      </c>
      <c r="Z52" s="7">
        <v>273316.34471835353</v>
      </c>
      <c r="AA52" s="7">
        <v>263513.83376595529</v>
      </c>
      <c r="AC52" s="52">
        <v>66000</v>
      </c>
      <c r="AD52" s="12">
        <f t="shared" si="1"/>
        <v>6.8485403373131222</v>
      </c>
      <c r="AE52" s="12">
        <f t="shared" si="2"/>
        <v>6.5015925535996333</v>
      </c>
      <c r="AF52" s="12">
        <f t="shared" si="3"/>
        <v>6.0649584543288313</v>
      </c>
      <c r="AG52" s="12">
        <f t="shared" si="4"/>
        <v>5.7772553341763695</v>
      </c>
      <c r="AH52" s="12">
        <f t="shared" si="5"/>
        <v>5.5114479007112314</v>
      </c>
      <c r="AI52" s="12">
        <f t="shared" si="6"/>
        <v>5.2657017286680041</v>
      </c>
      <c r="AJ52" s="12">
        <f t="shared" si="7"/>
        <v>5.0383389715134346</v>
      </c>
      <c r="AK52" s="12">
        <f t="shared" si="8"/>
        <v>4.7431269056332166</v>
      </c>
      <c r="AL52" s="12">
        <f t="shared" si="9"/>
        <v>4.5528843603820608</v>
      </c>
      <c r="AM52" s="12">
        <f t="shared" si="10"/>
        <v>4.3764043183572969</v>
      </c>
      <c r="AN52" s="12">
        <f t="shared" si="11"/>
        <v>4.1411567381568721</v>
      </c>
      <c r="AO52" s="12">
        <f t="shared" si="12"/>
        <v>3.9926338449387164</v>
      </c>
    </row>
    <row r="53" spans="1:41" x14ac:dyDescent="0.2">
      <c r="A53" s="52">
        <v>67000</v>
      </c>
      <c r="B53" s="8">
        <v>0.255</v>
      </c>
      <c r="C53" s="8">
        <v>0.26</v>
      </c>
      <c r="D53" s="8">
        <v>0.26500000000000001</v>
      </c>
      <c r="E53" s="8">
        <v>0.27</v>
      </c>
      <c r="F53" s="8">
        <v>0.27</v>
      </c>
      <c r="G53" s="8">
        <v>0.27500000000000002</v>
      </c>
      <c r="H53" s="8">
        <v>0.28000000000000003</v>
      </c>
      <c r="I53" s="8">
        <v>0.28500000000000003</v>
      </c>
      <c r="J53" s="8">
        <v>0.28500000000000003</v>
      </c>
      <c r="K53" s="8">
        <v>0.29000000000000004</v>
      </c>
      <c r="L53" s="8">
        <v>0.29000000000000004</v>
      </c>
      <c r="M53" s="8">
        <v>0.29499999999999998</v>
      </c>
      <c r="O53" s="52">
        <v>67000</v>
      </c>
      <c r="P53" s="7">
        <v>458852.20259997918</v>
      </c>
      <c r="Q53" s="7">
        <v>435606.70109117549</v>
      </c>
      <c r="R53" s="7">
        <v>414166.68214080157</v>
      </c>
      <c r="S53" s="7">
        <v>394379.43017075671</v>
      </c>
      <c r="T53" s="7">
        <v>369267.00934765249</v>
      </c>
      <c r="U53" s="7">
        <v>352802.01582075626</v>
      </c>
      <c r="V53" s="7">
        <v>337568.71109140012</v>
      </c>
      <c r="W53" s="7">
        <v>323464.3152252367</v>
      </c>
      <c r="X53" s="7">
        <v>305043.25214559806</v>
      </c>
      <c r="Y53" s="7">
        <v>293219.08932993887</v>
      </c>
      <c r="Z53" s="7">
        <v>277457.50145651045</v>
      </c>
      <c r="AA53" s="7">
        <v>267506.467610894</v>
      </c>
      <c r="AC53" s="52">
        <v>67000</v>
      </c>
      <c r="AD53" s="12">
        <f t="shared" si="1"/>
        <v>6.8485403373131222</v>
      </c>
      <c r="AE53" s="12">
        <f t="shared" si="2"/>
        <v>6.5015925535996342</v>
      </c>
      <c r="AF53" s="12">
        <f t="shared" si="3"/>
        <v>6.181592270758232</v>
      </c>
      <c r="AG53" s="12">
        <f t="shared" si="4"/>
        <v>5.8862601518023387</v>
      </c>
      <c r="AH53" s="12">
        <f t="shared" si="5"/>
        <v>5.5114479007112314</v>
      </c>
      <c r="AI53" s="12">
        <f t="shared" si="6"/>
        <v>5.2657017286680041</v>
      </c>
      <c r="AJ53" s="12">
        <f t="shared" si="7"/>
        <v>5.0383389715134346</v>
      </c>
      <c r="AK53" s="12">
        <f t="shared" si="8"/>
        <v>4.8278256003766673</v>
      </c>
      <c r="AL53" s="12">
        <f t="shared" si="9"/>
        <v>4.5528843603820608</v>
      </c>
      <c r="AM53" s="12">
        <f t="shared" si="10"/>
        <v>4.3764043183572969</v>
      </c>
      <c r="AN53" s="12">
        <f t="shared" si="11"/>
        <v>4.1411567381568721</v>
      </c>
      <c r="AO53" s="12">
        <f t="shared" si="12"/>
        <v>3.9926338449387164</v>
      </c>
    </row>
    <row r="54" spans="1:41" x14ac:dyDescent="0.2">
      <c r="A54" s="52">
        <v>68000</v>
      </c>
      <c r="B54" s="8">
        <v>0.255</v>
      </c>
      <c r="C54" s="8">
        <v>0.26</v>
      </c>
      <c r="D54" s="8">
        <v>0.26500000000000001</v>
      </c>
      <c r="E54" s="8">
        <v>0.27</v>
      </c>
      <c r="F54" s="8">
        <v>0.27500000000000002</v>
      </c>
      <c r="G54" s="8">
        <v>0.28000000000000003</v>
      </c>
      <c r="H54" s="8">
        <v>0.28000000000000003</v>
      </c>
      <c r="I54" s="8">
        <v>0.28500000000000003</v>
      </c>
      <c r="J54" s="8">
        <v>0.29000000000000004</v>
      </c>
      <c r="K54" s="8">
        <v>0.29000000000000004</v>
      </c>
      <c r="L54" s="8">
        <v>0.29499999999999998</v>
      </c>
      <c r="M54" s="8">
        <v>0.29499999999999998</v>
      </c>
      <c r="O54" s="52">
        <v>68000</v>
      </c>
      <c r="P54" s="7">
        <v>465700.74293729232</v>
      </c>
      <c r="Q54" s="7">
        <v>442108.29364477505</v>
      </c>
      <c r="R54" s="7">
        <v>420348.2744115598</v>
      </c>
      <c r="S54" s="7">
        <v>400265.69032255904</v>
      </c>
      <c r="T54" s="7">
        <v>381718.79904925934</v>
      </c>
      <c r="U54" s="7">
        <v>364578.03968668653</v>
      </c>
      <c r="V54" s="7">
        <v>342607.05006291362</v>
      </c>
      <c r="W54" s="7">
        <v>328292.1408256134</v>
      </c>
      <c r="X54" s="7">
        <v>315027.64767275174</v>
      </c>
      <c r="Y54" s="7">
        <v>297595.49364829616</v>
      </c>
      <c r="Z54" s="7">
        <v>286453.80747388565</v>
      </c>
      <c r="AA54" s="7">
        <v>271499.10145583272</v>
      </c>
      <c r="AC54" s="52">
        <v>68000</v>
      </c>
      <c r="AD54" s="12">
        <f t="shared" si="1"/>
        <v>6.8485403373131222</v>
      </c>
      <c r="AE54" s="12">
        <f t="shared" si="2"/>
        <v>6.5015925535996333</v>
      </c>
      <c r="AF54" s="12">
        <f t="shared" si="3"/>
        <v>6.181592270758232</v>
      </c>
      <c r="AG54" s="12">
        <f t="shared" si="4"/>
        <v>5.8862601518023387</v>
      </c>
      <c r="AH54" s="12">
        <f t="shared" si="5"/>
        <v>5.6135117507244017</v>
      </c>
      <c r="AI54" s="12">
        <f t="shared" si="6"/>
        <v>5.3614417600983311</v>
      </c>
      <c r="AJ54" s="12">
        <f t="shared" si="7"/>
        <v>5.0383389715134355</v>
      </c>
      <c r="AK54" s="12">
        <f t="shared" si="8"/>
        <v>4.8278256003766673</v>
      </c>
      <c r="AL54" s="12">
        <f t="shared" si="9"/>
        <v>4.6327595245992903</v>
      </c>
      <c r="AM54" s="12">
        <f t="shared" si="10"/>
        <v>4.3764043183572969</v>
      </c>
      <c r="AN54" s="12">
        <f t="shared" si="11"/>
        <v>4.2125559922630247</v>
      </c>
      <c r="AO54" s="12">
        <f t="shared" si="12"/>
        <v>3.9926338449387164</v>
      </c>
    </row>
    <row r="55" spans="1:41" x14ac:dyDescent="0.2">
      <c r="A55" s="52">
        <v>69000</v>
      </c>
      <c r="B55" s="8">
        <v>0.255</v>
      </c>
      <c r="C55" s="8">
        <v>0.26</v>
      </c>
      <c r="D55" s="8">
        <v>0.26500000000000001</v>
      </c>
      <c r="E55" s="8">
        <v>0.27</v>
      </c>
      <c r="F55" s="8">
        <v>0.27500000000000002</v>
      </c>
      <c r="G55" s="8">
        <v>0.28000000000000003</v>
      </c>
      <c r="H55" s="8">
        <v>0.28500000000000003</v>
      </c>
      <c r="I55" s="8">
        <v>0.28500000000000003</v>
      </c>
      <c r="J55" s="8">
        <v>0.29000000000000004</v>
      </c>
      <c r="K55" s="8">
        <v>0.29000000000000004</v>
      </c>
      <c r="L55" s="8">
        <v>0.29499999999999998</v>
      </c>
      <c r="M55" s="8">
        <v>0.3</v>
      </c>
      <c r="O55" s="52">
        <v>69000</v>
      </c>
      <c r="P55" s="7">
        <v>472549.2832746054</v>
      </c>
      <c r="Q55" s="7">
        <v>448609.88619837473</v>
      </c>
      <c r="R55" s="7">
        <v>426529.86668231804</v>
      </c>
      <c r="S55" s="7">
        <v>406151.95047436137</v>
      </c>
      <c r="T55" s="7">
        <v>387332.31079998374</v>
      </c>
      <c r="U55" s="7">
        <v>369939.48144678492</v>
      </c>
      <c r="V55" s="7">
        <v>353853.34241004183</v>
      </c>
      <c r="W55" s="7">
        <v>333119.96642599005</v>
      </c>
      <c r="X55" s="7">
        <v>319660.40719735099</v>
      </c>
      <c r="Y55" s="7">
        <v>301971.89796665346</v>
      </c>
      <c r="Z55" s="7">
        <v>290666.36346614867</v>
      </c>
      <c r="AA55" s="7">
        <v>280161.08674654725</v>
      </c>
      <c r="AC55" s="52">
        <v>69000</v>
      </c>
      <c r="AD55" s="12">
        <f t="shared" si="1"/>
        <v>6.8485403373131222</v>
      </c>
      <c r="AE55" s="12">
        <f t="shared" si="2"/>
        <v>6.5015925535996342</v>
      </c>
      <c r="AF55" s="12">
        <f t="shared" si="3"/>
        <v>6.181592270758232</v>
      </c>
      <c r="AG55" s="12">
        <f t="shared" si="4"/>
        <v>5.8862601518023387</v>
      </c>
      <c r="AH55" s="12">
        <f t="shared" si="5"/>
        <v>5.6135117507244017</v>
      </c>
      <c r="AI55" s="12">
        <f t="shared" si="6"/>
        <v>5.361441760098332</v>
      </c>
      <c r="AJ55" s="12">
        <f t="shared" si="7"/>
        <v>5.1283093102904616</v>
      </c>
      <c r="AK55" s="12">
        <f t="shared" si="8"/>
        <v>4.8278256003766673</v>
      </c>
      <c r="AL55" s="12">
        <f t="shared" si="9"/>
        <v>4.6327595245992894</v>
      </c>
      <c r="AM55" s="12">
        <f t="shared" si="10"/>
        <v>4.3764043183572969</v>
      </c>
      <c r="AN55" s="12">
        <f t="shared" si="11"/>
        <v>4.2125559922630238</v>
      </c>
      <c r="AO55" s="12">
        <f t="shared" si="12"/>
        <v>4.0603056050224238</v>
      </c>
    </row>
    <row r="56" spans="1:41" x14ac:dyDescent="0.2">
      <c r="A56" s="52">
        <v>70000</v>
      </c>
      <c r="B56" s="8">
        <v>0.26</v>
      </c>
      <c r="C56" s="8">
        <v>0.26500000000000001</v>
      </c>
      <c r="D56" s="8">
        <v>0.27</v>
      </c>
      <c r="E56" s="8">
        <v>0.27</v>
      </c>
      <c r="F56" s="8">
        <v>0.27500000000000002</v>
      </c>
      <c r="G56" s="8">
        <v>0.28000000000000003</v>
      </c>
      <c r="H56" s="8">
        <v>0.28500000000000003</v>
      </c>
      <c r="I56" s="8">
        <v>0.29000000000000004</v>
      </c>
      <c r="J56" s="8">
        <v>0.29000000000000004</v>
      </c>
      <c r="K56" s="8">
        <v>0.29499999999999998</v>
      </c>
      <c r="L56" s="8">
        <v>0.29499999999999998</v>
      </c>
      <c r="M56" s="8">
        <v>0.3</v>
      </c>
      <c r="O56" s="52">
        <v>70000</v>
      </c>
      <c r="P56" s="7">
        <v>488797.78093764244</v>
      </c>
      <c r="Q56" s="7">
        <v>463863.62257412769</v>
      </c>
      <c r="R56" s="7">
        <v>440875.82610313431</v>
      </c>
      <c r="S56" s="7">
        <v>412038.21062616369</v>
      </c>
      <c r="T56" s="7">
        <v>392945.8225507082</v>
      </c>
      <c r="U56" s="7">
        <v>375300.92320688325</v>
      </c>
      <c r="V56" s="7">
        <v>358981.65172033227</v>
      </c>
      <c r="W56" s="7">
        <v>343876.70065840828</v>
      </c>
      <c r="X56" s="7">
        <v>324293.16672195029</v>
      </c>
      <c r="Y56" s="7">
        <v>311630.16956578672</v>
      </c>
      <c r="Z56" s="7">
        <v>294878.91945841169</v>
      </c>
      <c r="AA56" s="7">
        <v>284221.39235156967</v>
      </c>
      <c r="AC56" s="52">
        <v>70000</v>
      </c>
      <c r="AD56" s="12">
        <f t="shared" si="1"/>
        <v>6.9828254419663205</v>
      </c>
      <c r="AE56" s="12">
        <f t="shared" si="2"/>
        <v>6.6266231796303954</v>
      </c>
      <c r="AF56" s="12">
        <f t="shared" si="3"/>
        <v>6.2982260871876328</v>
      </c>
      <c r="AG56" s="12">
        <f t="shared" si="4"/>
        <v>5.8862601518023387</v>
      </c>
      <c r="AH56" s="12">
        <f t="shared" si="5"/>
        <v>5.6135117507244026</v>
      </c>
      <c r="AI56" s="12">
        <f t="shared" si="6"/>
        <v>5.361441760098332</v>
      </c>
      <c r="AJ56" s="12">
        <f t="shared" si="7"/>
        <v>5.1283093102904607</v>
      </c>
      <c r="AK56" s="12">
        <f t="shared" si="8"/>
        <v>4.912524295120118</v>
      </c>
      <c r="AL56" s="12">
        <f t="shared" si="9"/>
        <v>4.6327595245992894</v>
      </c>
      <c r="AM56" s="12">
        <f t="shared" si="10"/>
        <v>4.4518595652255248</v>
      </c>
      <c r="AN56" s="12">
        <f t="shared" si="11"/>
        <v>4.2125559922630238</v>
      </c>
      <c r="AO56" s="12">
        <f t="shared" si="12"/>
        <v>4.0603056050224238</v>
      </c>
    </row>
    <row r="57" spans="1:41" x14ac:dyDescent="0.2">
      <c r="A57" s="52">
        <v>71000</v>
      </c>
      <c r="B57" s="8">
        <v>0.26</v>
      </c>
      <c r="C57" s="8">
        <v>0.26500000000000001</v>
      </c>
      <c r="D57" s="8">
        <v>0.27</v>
      </c>
      <c r="E57" s="8">
        <v>0.27500000000000002</v>
      </c>
      <c r="F57" s="8">
        <v>0.28000000000000003</v>
      </c>
      <c r="G57" s="8">
        <v>0.28000000000000003</v>
      </c>
      <c r="H57" s="8">
        <v>0.28500000000000003</v>
      </c>
      <c r="I57" s="8">
        <v>0.29000000000000004</v>
      </c>
      <c r="J57" s="8">
        <v>0.29000000000000004</v>
      </c>
      <c r="K57" s="8">
        <v>0.29499999999999998</v>
      </c>
      <c r="L57" s="8">
        <v>0.3</v>
      </c>
      <c r="M57" s="8">
        <v>0.3</v>
      </c>
      <c r="O57" s="52">
        <v>71000</v>
      </c>
      <c r="P57" s="7">
        <v>495780.60637960874</v>
      </c>
      <c r="Q57" s="7">
        <v>470490.24575375812</v>
      </c>
      <c r="R57" s="7">
        <v>447174.05219032196</v>
      </c>
      <c r="S57" s="7">
        <v>425663.81282940984</v>
      </c>
      <c r="T57" s="7">
        <v>405805.86765236774</v>
      </c>
      <c r="U57" s="7">
        <v>380662.36496698158</v>
      </c>
      <c r="V57" s="7">
        <v>364109.96103062277</v>
      </c>
      <c r="W57" s="7">
        <v>348789.22495352838</v>
      </c>
      <c r="X57" s="7">
        <v>328925.92624654958</v>
      </c>
      <c r="Y57" s="7">
        <v>316082.02913101227</v>
      </c>
      <c r="Z57" s="7">
        <v>304160.82249221159</v>
      </c>
      <c r="AA57" s="7">
        <v>288281.69795659208</v>
      </c>
      <c r="AC57" s="52">
        <v>71000</v>
      </c>
      <c r="AD57" s="12">
        <f t="shared" si="1"/>
        <v>6.9828254419663205</v>
      </c>
      <c r="AE57" s="12">
        <f t="shared" si="2"/>
        <v>6.6266231796303963</v>
      </c>
      <c r="AF57" s="12">
        <f t="shared" si="3"/>
        <v>6.2982260871876337</v>
      </c>
      <c r="AG57" s="12">
        <f t="shared" si="4"/>
        <v>5.995264969428308</v>
      </c>
      <c r="AH57" s="12">
        <f t="shared" si="5"/>
        <v>5.7155756007375738</v>
      </c>
      <c r="AI57" s="12">
        <f t="shared" si="6"/>
        <v>5.361441760098332</v>
      </c>
      <c r="AJ57" s="12">
        <f t="shared" si="7"/>
        <v>5.1283093102904616</v>
      </c>
      <c r="AK57" s="12">
        <f t="shared" si="8"/>
        <v>4.912524295120118</v>
      </c>
      <c r="AL57" s="12">
        <f t="shared" si="9"/>
        <v>4.6327595245992903</v>
      </c>
      <c r="AM57" s="12">
        <f t="shared" si="10"/>
        <v>4.4518595652255248</v>
      </c>
      <c r="AN57" s="12">
        <f t="shared" si="11"/>
        <v>4.2839552463691772</v>
      </c>
      <c r="AO57" s="12">
        <f t="shared" si="12"/>
        <v>4.0603056050224238</v>
      </c>
    </row>
    <row r="58" spans="1:41" x14ac:dyDescent="0.2">
      <c r="A58" s="52">
        <v>72000</v>
      </c>
      <c r="B58" s="8">
        <v>0.26</v>
      </c>
      <c r="C58" s="8">
        <v>0.26500000000000001</v>
      </c>
      <c r="D58" s="8">
        <v>0.27</v>
      </c>
      <c r="E58" s="8">
        <v>0.27500000000000002</v>
      </c>
      <c r="F58" s="8">
        <v>0.28000000000000003</v>
      </c>
      <c r="G58" s="8">
        <v>0.28500000000000003</v>
      </c>
      <c r="H58" s="8">
        <v>0.28500000000000003</v>
      </c>
      <c r="I58" s="8">
        <v>0.29000000000000004</v>
      </c>
      <c r="J58" s="8">
        <v>0.29499999999999998</v>
      </c>
      <c r="K58" s="8">
        <v>0.29499999999999998</v>
      </c>
      <c r="L58" s="8">
        <v>0.3</v>
      </c>
      <c r="M58" s="8">
        <v>0.30499999999999999</v>
      </c>
      <c r="O58" s="52">
        <v>72000</v>
      </c>
      <c r="P58" s="7">
        <v>502763.4318215751</v>
      </c>
      <c r="Q58" s="7">
        <v>477116.8689333885</v>
      </c>
      <c r="R58" s="7">
        <v>453472.27827750955</v>
      </c>
      <c r="S58" s="7">
        <v>431659.07779883815</v>
      </c>
      <c r="T58" s="7">
        <v>411521.44325310533</v>
      </c>
      <c r="U58" s="7">
        <v>392917.08899006346</v>
      </c>
      <c r="V58" s="7">
        <v>369238.27034091321</v>
      </c>
      <c r="W58" s="7">
        <v>353701.74924864847</v>
      </c>
      <c r="X58" s="7">
        <v>339309.69759478932</v>
      </c>
      <c r="Y58" s="7">
        <v>320533.88869623782</v>
      </c>
      <c r="Z58" s="7">
        <v>308444.77773858077</v>
      </c>
      <c r="AA58" s="7">
        <v>297214.37028764142</v>
      </c>
      <c r="AC58" s="52">
        <v>72000</v>
      </c>
      <c r="AD58" s="12">
        <f t="shared" si="1"/>
        <v>6.9828254419663205</v>
      </c>
      <c r="AE58" s="12">
        <f t="shared" si="2"/>
        <v>6.6266231796303954</v>
      </c>
      <c r="AF58" s="12">
        <f t="shared" si="3"/>
        <v>6.2982260871876328</v>
      </c>
      <c r="AG58" s="12">
        <f t="shared" si="4"/>
        <v>5.995264969428308</v>
      </c>
      <c r="AH58" s="12">
        <f t="shared" si="5"/>
        <v>5.7155756007375738</v>
      </c>
      <c r="AI58" s="12">
        <f t="shared" si="6"/>
        <v>5.4571817915286589</v>
      </c>
      <c r="AJ58" s="12">
        <f t="shared" si="7"/>
        <v>5.1283093102904616</v>
      </c>
      <c r="AK58" s="12">
        <f t="shared" si="8"/>
        <v>4.912524295120118</v>
      </c>
      <c r="AL58" s="12">
        <f t="shared" si="9"/>
        <v>4.712634688816518</v>
      </c>
      <c r="AM58" s="12">
        <f t="shared" si="10"/>
        <v>4.4518595652255248</v>
      </c>
      <c r="AN58" s="12">
        <f t="shared" si="11"/>
        <v>4.2839552463691772</v>
      </c>
      <c r="AO58" s="12">
        <f t="shared" si="12"/>
        <v>4.1279773651061307</v>
      </c>
    </row>
    <row r="59" spans="1:41" x14ac:dyDescent="0.2">
      <c r="A59" s="52">
        <v>73000</v>
      </c>
      <c r="B59" s="8">
        <v>0.26500000000000001</v>
      </c>
      <c r="C59" s="8">
        <v>0.27</v>
      </c>
      <c r="D59" s="8">
        <v>0.27</v>
      </c>
      <c r="E59" s="8">
        <v>0.27500000000000002</v>
      </c>
      <c r="F59" s="8">
        <v>0.28000000000000003</v>
      </c>
      <c r="G59" s="8">
        <v>0.28500000000000003</v>
      </c>
      <c r="H59" s="8">
        <v>0.29000000000000004</v>
      </c>
      <c r="I59" s="8">
        <v>0.29000000000000004</v>
      </c>
      <c r="J59" s="8">
        <v>0.29499999999999998</v>
      </c>
      <c r="K59" s="8">
        <v>0.3</v>
      </c>
      <c r="L59" s="8">
        <v>0.3</v>
      </c>
      <c r="M59" s="8">
        <v>0.30499999999999999</v>
      </c>
      <c r="O59" s="52">
        <v>73000</v>
      </c>
      <c r="P59" s="7">
        <v>519549.06990322488</v>
      </c>
      <c r="Q59" s="7">
        <v>492870.72781326453</v>
      </c>
      <c r="R59" s="7">
        <v>459770.5043646972</v>
      </c>
      <c r="S59" s="7">
        <v>437654.34276826651</v>
      </c>
      <c r="T59" s="7">
        <v>417237.01885384292</v>
      </c>
      <c r="U59" s="7">
        <v>398374.27078159212</v>
      </c>
      <c r="V59" s="7">
        <v>380934.41438192659</v>
      </c>
      <c r="W59" s="7">
        <v>358614.27354376862</v>
      </c>
      <c r="X59" s="7">
        <v>344022.33228360582</v>
      </c>
      <c r="Y59" s="7">
        <v>330493.98128284409</v>
      </c>
      <c r="Z59" s="7">
        <v>312728.73298494995</v>
      </c>
      <c r="AA59" s="7">
        <v>301342.34765274753</v>
      </c>
      <c r="AC59" s="52">
        <v>73000</v>
      </c>
      <c r="AD59" s="12">
        <f t="shared" si="1"/>
        <v>7.1171105466195188</v>
      </c>
      <c r="AE59" s="12">
        <f t="shared" si="2"/>
        <v>6.7516538056611584</v>
      </c>
      <c r="AF59" s="12">
        <f t="shared" si="3"/>
        <v>6.2982260871876328</v>
      </c>
      <c r="AG59" s="12">
        <f t="shared" si="4"/>
        <v>5.995264969428308</v>
      </c>
      <c r="AH59" s="12">
        <f t="shared" si="5"/>
        <v>5.7155756007375746</v>
      </c>
      <c r="AI59" s="12">
        <f t="shared" si="6"/>
        <v>5.4571817915286589</v>
      </c>
      <c r="AJ59" s="12">
        <f t="shared" si="7"/>
        <v>5.2182796490674876</v>
      </c>
      <c r="AK59" s="12">
        <f t="shared" si="8"/>
        <v>4.912524295120118</v>
      </c>
      <c r="AL59" s="12">
        <f t="shared" si="9"/>
        <v>4.712634688816518</v>
      </c>
      <c r="AM59" s="12">
        <f t="shared" si="10"/>
        <v>4.5273148120937545</v>
      </c>
      <c r="AN59" s="12">
        <f t="shared" si="11"/>
        <v>4.2839552463691772</v>
      </c>
      <c r="AO59" s="12">
        <f t="shared" si="12"/>
        <v>4.1279773651061307</v>
      </c>
    </row>
    <row r="60" spans="1:41" x14ac:dyDescent="0.2">
      <c r="A60" s="52">
        <v>74000</v>
      </c>
      <c r="B60" s="8">
        <v>0.26500000000000001</v>
      </c>
      <c r="C60" s="8">
        <v>0.27</v>
      </c>
      <c r="D60" s="8">
        <v>0.27500000000000002</v>
      </c>
      <c r="E60" s="8">
        <v>0.28000000000000003</v>
      </c>
      <c r="F60" s="8">
        <v>0.28000000000000003</v>
      </c>
      <c r="G60" s="8">
        <v>0.28500000000000003</v>
      </c>
      <c r="H60" s="8">
        <v>0.29000000000000004</v>
      </c>
      <c r="I60" s="8">
        <v>0.29499999999999998</v>
      </c>
      <c r="J60" s="8">
        <v>0.29499999999999998</v>
      </c>
      <c r="K60" s="8">
        <v>0.3</v>
      </c>
      <c r="L60" s="8">
        <v>0.30499999999999999</v>
      </c>
      <c r="M60" s="8">
        <v>0.30499999999999999</v>
      </c>
      <c r="O60" s="52">
        <v>74000</v>
      </c>
      <c r="P60" s="7">
        <v>526666.18044984445</v>
      </c>
      <c r="Q60" s="7">
        <v>499622.38161892572</v>
      </c>
      <c r="R60" s="7">
        <v>474699.63286766049</v>
      </c>
      <c r="S60" s="7">
        <v>451715.96424201661</v>
      </c>
      <c r="T60" s="7">
        <v>422952.59445458051</v>
      </c>
      <c r="U60" s="7">
        <v>403831.45257312077</v>
      </c>
      <c r="V60" s="7">
        <v>386152.69403099408</v>
      </c>
      <c r="W60" s="7">
        <v>369794.50124990399</v>
      </c>
      <c r="X60" s="7">
        <v>348734.96697242238</v>
      </c>
      <c r="Y60" s="7">
        <v>335021.29609493783</v>
      </c>
      <c r="Z60" s="7">
        <v>322296.23303517443</v>
      </c>
      <c r="AA60" s="7">
        <v>305470.32501785364</v>
      </c>
      <c r="AC60" s="52">
        <v>74000</v>
      </c>
      <c r="AD60" s="12">
        <f t="shared" si="1"/>
        <v>7.1171105466195197</v>
      </c>
      <c r="AE60" s="12">
        <f t="shared" si="2"/>
        <v>6.7516538056611584</v>
      </c>
      <c r="AF60" s="12">
        <f t="shared" si="3"/>
        <v>6.4148599036170335</v>
      </c>
      <c r="AG60" s="12">
        <f t="shared" si="4"/>
        <v>6.1042697870542781</v>
      </c>
      <c r="AH60" s="12">
        <f t="shared" si="5"/>
        <v>5.7155756007375746</v>
      </c>
      <c r="AI60" s="12">
        <f t="shared" si="6"/>
        <v>5.4571817915286589</v>
      </c>
      <c r="AJ60" s="12">
        <f t="shared" si="7"/>
        <v>5.2182796490674876</v>
      </c>
      <c r="AK60" s="12">
        <f t="shared" si="8"/>
        <v>4.9972229898635678</v>
      </c>
      <c r="AL60" s="12">
        <f t="shared" si="9"/>
        <v>4.7126346888165189</v>
      </c>
      <c r="AM60" s="12">
        <f t="shared" si="10"/>
        <v>4.5273148120937545</v>
      </c>
      <c r="AN60" s="12">
        <f t="shared" si="11"/>
        <v>4.3553545004753298</v>
      </c>
      <c r="AO60" s="12">
        <f t="shared" si="12"/>
        <v>4.1279773651061307</v>
      </c>
    </row>
    <row r="61" spans="1:41" x14ac:dyDescent="0.2">
      <c r="A61" s="52">
        <v>75000</v>
      </c>
      <c r="B61" s="8">
        <v>0.26500000000000001</v>
      </c>
      <c r="C61" s="8">
        <v>0.27</v>
      </c>
      <c r="D61" s="8">
        <v>0.27500000000000002</v>
      </c>
      <c r="E61" s="8">
        <v>0.28000000000000003</v>
      </c>
      <c r="F61" s="8">
        <v>0.28500000000000003</v>
      </c>
      <c r="G61" s="8">
        <v>0.29000000000000004</v>
      </c>
      <c r="H61" s="8">
        <v>0.29000000000000004</v>
      </c>
      <c r="I61" s="8">
        <v>0.29499999999999998</v>
      </c>
      <c r="J61" s="8">
        <v>0.3</v>
      </c>
      <c r="K61" s="8">
        <v>0.3</v>
      </c>
      <c r="L61" s="8">
        <v>0.30499999999999999</v>
      </c>
      <c r="M61" s="8">
        <v>0.30499999999999999</v>
      </c>
      <c r="O61" s="52">
        <v>75000</v>
      </c>
      <c r="P61" s="7">
        <v>533783.29099646397</v>
      </c>
      <c r="Q61" s="7">
        <v>506374.03542458685</v>
      </c>
      <c r="R61" s="7">
        <v>481114.4927712775</v>
      </c>
      <c r="S61" s="7">
        <v>457820.23402907082</v>
      </c>
      <c r="T61" s="7">
        <v>436322.95880630583</v>
      </c>
      <c r="U61" s="7">
        <v>416469.13672192401</v>
      </c>
      <c r="V61" s="7">
        <v>391370.97368006152</v>
      </c>
      <c r="W61" s="7">
        <v>374791.72423976753</v>
      </c>
      <c r="X61" s="7">
        <v>359438.23897753103</v>
      </c>
      <c r="Y61" s="7">
        <v>339548.61090703157</v>
      </c>
      <c r="Z61" s="7">
        <v>326651.58753564977</v>
      </c>
      <c r="AA61" s="7">
        <v>309598.30238295981</v>
      </c>
      <c r="AC61" s="52">
        <v>75000</v>
      </c>
      <c r="AD61" s="12">
        <f t="shared" si="1"/>
        <v>7.1171105466195197</v>
      </c>
      <c r="AE61" s="12">
        <f t="shared" si="2"/>
        <v>6.7516538056611584</v>
      </c>
      <c r="AF61" s="12">
        <f t="shared" si="3"/>
        <v>6.4148599036170335</v>
      </c>
      <c r="AG61" s="12">
        <f t="shared" si="4"/>
        <v>6.1042697870542773</v>
      </c>
      <c r="AH61" s="12">
        <f t="shared" si="5"/>
        <v>5.8176394507507441</v>
      </c>
      <c r="AI61" s="12">
        <f t="shared" si="6"/>
        <v>5.5529218229589867</v>
      </c>
      <c r="AJ61" s="12">
        <f t="shared" si="7"/>
        <v>5.2182796490674868</v>
      </c>
      <c r="AK61" s="12">
        <f t="shared" si="8"/>
        <v>4.9972229898635669</v>
      </c>
      <c r="AL61" s="12">
        <f t="shared" si="9"/>
        <v>4.7925098530337467</v>
      </c>
      <c r="AM61" s="12">
        <f t="shared" si="10"/>
        <v>4.5273148120937545</v>
      </c>
      <c r="AN61" s="12">
        <f t="shared" si="11"/>
        <v>4.3553545004753307</v>
      </c>
      <c r="AO61" s="12">
        <f t="shared" si="12"/>
        <v>4.1279773651061307</v>
      </c>
    </row>
    <row r="62" spans="1:41" x14ac:dyDescent="0.2">
      <c r="A62" s="52">
        <v>76000</v>
      </c>
      <c r="B62" s="8">
        <v>0.26500000000000001</v>
      </c>
      <c r="C62" s="8">
        <v>0.27</v>
      </c>
      <c r="D62" s="8">
        <v>0.27500000000000002</v>
      </c>
      <c r="E62" s="8">
        <v>0.28000000000000003</v>
      </c>
      <c r="F62" s="8">
        <v>0.28500000000000003</v>
      </c>
      <c r="G62" s="8">
        <v>0.29000000000000004</v>
      </c>
      <c r="H62" s="8">
        <v>0.29499999999999998</v>
      </c>
      <c r="I62" s="8">
        <v>0.29499999999999998</v>
      </c>
      <c r="J62" s="8">
        <v>0.3</v>
      </c>
      <c r="K62" s="8">
        <v>0.30499999999999999</v>
      </c>
      <c r="L62" s="8">
        <v>0.30499999999999999</v>
      </c>
      <c r="M62" s="8">
        <v>0.31</v>
      </c>
      <c r="O62" s="52">
        <v>76000</v>
      </c>
      <c r="P62" s="7">
        <v>540900.40154308337</v>
      </c>
      <c r="Q62" s="7">
        <v>513125.68923024804</v>
      </c>
      <c r="R62" s="7">
        <v>487529.35267489456</v>
      </c>
      <c r="S62" s="7">
        <v>463924.50381612516</v>
      </c>
      <c r="T62" s="7">
        <v>442140.59825705661</v>
      </c>
      <c r="U62" s="7">
        <v>422022.05854488298</v>
      </c>
      <c r="V62" s="7">
        <v>403426.9990761829</v>
      </c>
      <c r="W62" s="7">
        <v>379788.94722963113</v>
      </c>
      <c r="X62" s="7">
        <v>364230.74883056479</v>
      </c>
      <c r="Y62" s="7">
        <v>349810.52448111074</v>
      </c>
      <c r="Z62" s="7">
        <v>331006.94203612511</v>
      </c>
      <c r="AA62" s="7">
        <v>318869.33351442765</v>
      </c>
      <c r="AC62" s="52">
        <v>76000</v>
      </c>
      <c r="AD62" s="12">
        <f t="shared" si="1"/>
        <v>7.1171105466195179</v>
      </c>
      <c r="AE62" s="12">
        <f t="shared" si="2"/>
        <v>6.7516538056611584</v>
      </c>
      <c r="AF62" s="12">
        <f t="shared" si="3"/>
        <v>6.4148599036170335</v>
      </c>
      <c r="AG62" s="12">
        <f t="shared" si="4"/>
        <v>6.1042697870542781</v>
      </c>
      <c r="AH62" s="12">
        <f t="shared" si="5"/>
        <v>5.817639450750745</v>
      </c>
      <c r="AI62" s="12">
        <f t="shared" si="6"/>
        <v>5.5529218229589867</v>
      </c>
      <c r="AJ62" s="12">
        <f t="shared" si="7"/>
        <v>5.308249987844512</v>
      </c>
      <c r="AK62" s="12">
        <f t="shared" si="8"/>
        <v>4.9972229898635678</v>
      </c>
      <c r="AL62" s="12">
        <f t="shared" si="9"/>
        <v>4.7925098530337475</v>
      </c>
      <c r="AM62" s="12">
        <f t="shared" si="10"/>
        <v>4.6027700589619833</v>
      </c>
      <c r="AN62" s="12">
        <f t="shared" si="11"/>
        <v>4.3553545004753307</v>
      </c>
      <c r="AO62" s="12">
        <f t="shared" si="12"/>
        <v>4.1956491251898376</v>
      </c>
    </row>
    <row r="63" spans="1:41" x14ac:dyDescent="0.2">
      <c r="A63" s="52">
        <v>77000</v>
      </c>
      <c r="B63" s="8">
        <v>0.26500000000000001</v>
      </c>
      <c r="C63" s="8">
        <v>0.27500000000000002</v>
      </c>
      <c r="D63" s="8">
        <v>0.27500000000000002</v>
      </c>
      <c r="E63" s="8">
        <v>0.28000000000000003</v>
      </c>
      <c r="F63" s="8">
        <v>0.28500000000000003</v>
      </c>
      <c r="G63" s="8">
        <v>0.29000000000000004</v>
      </c>
      <c r="H63" s="8">
        <v>0.29499999999999998</v>
      </c>
      <c r="I63" s="8">
        <v>0.3</v>
      </c>
      <c r="J63" s="8">
        <v>0.3</v>
      </c>
      <c r="K63" s="8">
        <v>0.30499999999999999</v>
      </c>
      <c r="L63" s="8">
        <v>0.30499999999999999</v>
      </c>
      <c r="M63" s="8">
        <v>0.31</v>
      </c>
      <c r="O63" s="52">
        <v>77000</v>
      </c>
      <c r="P63" s="7">
        <v>548017.512089703</v>
      </c>
      <c r="Q63" s="7">
        <v>529504.70124027785</v>
      </c>
      <c r="R63" s="7">
        <v>493944.21257851156</v>
      </c>
      <c r="S63" s="7">
        <v>470028.77360317943</v>
      </c>
      <c r="T63" s="7">
        <v>447958.23770780733</v>
      </c>
      <c r="U63" s="7">
        <v>427574.98036784201</v>
      </c>
      <c r="V63" s="7">
        <v>408735.24906402745</v>
      </c>
      <c r="W63" s="7">
        <v>391307.96971474035</v>
      </c>
      <c r="X63" s="7">
        <v>369023.25868359854</v>
      </c>
      <c r="Y63" s="7">
        <v>354413.29454007273</v>
      </c>
      <c r="Z63" s="7">
        <v>335362.29653660045</v>
      </c>
      <c r="AA63" s="7">
        <v>323064.98263961752</v>
      </c>
      <c r="AC63" s="52">
        <v>77000</v>
      </c>
      <c r="AD63" s="12">
        <f t="shared" si="1"/>
        <v>7.1171105466195197</v>
      </c>
      <c r="AE63" s="12">
        <f t="shared" si="2"/>
        <v>6.8766844316919205</v>
      </c>
      <c r="AF63" s="12">
        <f t="shared" si="3"/>
        <v>6.4148599036170335</v>
      </c>
      <c r="AG63" s="12">
        <f t="shared" si="4"/>
        <v>6.1042697870542781</v>
      </c>
      <c r="AH63" s="12">
        <f t="shared" si="5"/>
        <v>5.817639450750745</v>
      </c>
      <c r="AI63" s="12">
        <f t="shared" si="6"/>
        <v>5.5529218229589876</v>
      </c>
      <c r="AJ63" s="12">
        <f t="shared" si="7"/>
        <v>5.308249987844512</v>
      </c>
      <c r="AK63" s="12">
        <f t="shared" si="8"/>
        <v>5.0819216846070177</v>
      </c>
      <c r="AL63" s="12">
        <f t="shared" si="9"/>
        <v>4.7925098530337475</v>
      </c>
      <c r="AM63" s="12">
        <f t="shared" si="10"/>
        <v>4.6027700589619833</v>
      </c>
      <c r="AN63" s="12">
        <f t="shared" si="11"/>
        <v>4.3553545004753307</v>
      </c>
      <c r="AO63" s="12">
        <f t="shared" si="12"/>
        <v>4.1956491251898376</v>
      </c>
    </row>
    <row r="64" spans="1:41" x14ac:dyDescent="0.2">
      <c r="A64" s="52">
        <v>78000</v>
      </c>
      <c r="B64" s="8">
        <v>0.27</v>
      </c>
      <c r="C64" s="8">
        <v>0.27500000000000002</v>
      </c>
      <c r="D64" s="8">
        <v>0.28000000000000003</v>
      </c>
      <c r="E64" s="8">
        <v>0.28500000000000003</v>
      </c>
      <c r="F64" s="8">
        <v>0.28500000000000003</v>
      </c>
      <c r="G64" s="8">
        <v>0.29000000000000004</v>
      </c>
      <c r="H64" s="8">
        <v>0.29499999999999998</v>
      </c>
      <c r="I64" s="8">
        <v>0.3</v>
      </c>
      <c r="J64" s="8">
        <v>0.3</v>
      </c>
      <c r="K64" s="8">
        <v>0.30499999999999999</v>
      </c>
      <c r="L64" s="8">
        <v>0.31</v>
      </c>
      <c r="M64" s="8">
        <v>0.31</v>
      </c>
      <c r="O64" s="52">
        <v>78000</v>
      </c>
      <c r="P64" s="7">
        <v>565608.86079927196</v>
      </c>
      <c r="Q64" s="7">
        <v>536381.38567196974</v>
      </c>
      <c r="R64" s="7">
        <v>509456.51016362192</v>
      </c>
      <c r="S64" s="7">
        <v>484635.41916505928</v>
      </c>
      <c r="T64" s="7">
        <v>453775.87715855811</v>
      </c>
      <c r="U64" s="7">
        <v>433127.90219080093</v>
      </c>
      <c r="V64" s="7">
        <v>414043.49905187194</v>
      </c>
      <c r="W64" s="7">
        <v>396389.8913993474</v>
      </c>
      <c r="X64" s="7">
        <v>373815.7685366323</v>
      </c>
      <c r="Y64" s="7">
        <v>359016.06459903473</v>
      </c>
      <c r="Z64" s="7">
        <v>345286.79285735573</v>
      </c>
      <c r="AA64" s="7">
        <v>327260.63176480733</v>
      </c>
      <c r="AC64" s="52">
        <v>78000</v>
      </c>
      <c r="AD64" s="12">
        <f t="shared" si="1"/>
        <v>7.2513956512727171</v>
      </c>
      <c r="AE64" s="12">
        <f t="shared" si="2"/>
        <v>6.8766844316919196</v>
      </c>
      <c r="AF64" s="12">
        <f t="shared" si="3"/>
        <v>6.5314937200464351</v>
      </c>
      <c r="AG64" s="12">
        <f t="shared" si="4"/>
        <v>6.2132746046802474</v>
      </c>
      <c r="AH64" s="12">
        <f t="shared" si="5"/>
        <v>5.817639450750745</v>
      </c>
      <c r="AI64" s="12">
        <f t="shared" si="6"/>
        <v>5.5529218229589867</v>
      </c>
      <c r="AJ64" s="12">
        <f t="shared" si="7"/>
        <v>5.308249987844512</v>
      </c>
      <c r="AK64" s="12">
        <f t="shared" si="8"/>
        <v>5.0819216846070177</v>
      </c>
      <c r="AL64" s="12">
        <f t="shared" si="9"/>
        <v>4.7925098530337475</v>
      </c>
      <c r="AM64" s="12">
        <f t="shared" si="10"/>
        <v>4.6027700589619833</v>
      </c>
      <c r="AN64" s="12">
        <f t="shared" si="11"/>
        <v>4.4267537545814841</v>
      </c>
      <c r="AO64" s="12">
        <f t="shared" si="12"/>
        <v>4.1956491251898376</v>
      </c>
    </row>
    <row r="65" spans="1:41" x14ac:dyDescent="0.2">
      <c r="A65" s="52">
        <v>79000</v>
      </c>
      <c r="B65" s="8">
        <v>0.27</v>
      </c>
      <c r="C65" s="8">
        <v>0.27500000000000002</v>
      </c>
      <c r="D65" s="8">
        <v>0.28000000000000003</v>
      </c>
      <c r="E65" s="8">
        <v>0.28500000000000003</v>
      </c>
      <c r="F65" s="8">
        <v>0.29000000000000004</v>
      </c>
      <c r="G65" s="8">
        <v>0.29000000000000004</v>
      </c>
      <c r="H65" s="8">
        <v>0.29499999999999998</v>
      </c>
      <c r="I65" s="8">
        <v>0.3</v>
      </c>
      <c r="J65" s="8">
        <v>0.30499999999999999</v>
      </c>
      <c r="K65" s="8">
        <v>0.30499999999999999</v>
      </c>
      <c r="L65" s="8">
        <v>0.31</v>
      </c>
      <c r="M65" s="8">
        <v>0.31</v>
      </c>
      <c r="O65" s="52">
        <v>79000</v>
      </c>
      <c r="P65" s="7">
        <v>572860.25645054469</v>
      </c>
      <c r="Q65" s="7">
        <v>543258.07010366174</v>
      </c>
      <c r="R65" s="7">
        <v>515988.0038836684</v>
      </c>
      <c r="S65" s="7">
        <v>490848.69376973953</v>
      </c>
      <c r="T65" s="7">
        <v>467656.56076034938</v>
      </c>
      <c r="U65" s="7">
        <v>438680.82401375996</v>
      </c>
      <c r="V65" s="7">
        <v>419351.74903971644</v>
      </c>
      <c r="W65" s="7">
        <v>401471.81308395439</v>
      </c>
      <c r="X65" s="7">
        <v>384918.41636282718</v>
      </c>
      <c r="Y65" s="7">
        <v>363618.83465799672</v>
      </c>
      <c r="Z65" s="7">
        <v>349713.54661193717</v>
      </c>
      <c r="AA65" s="7">
        <v>331456.2808899972</v>
      </c>
      <c r="AC65" s="52">
        <v>79000</v>
      </c>
      <c r="AD65" s="12">
        <f t="shared" si="1"/>
        <v>7.251395651272718</v>
      </c>
      <c r="AE65" s="12">
        <f t="shared" si="2"/>
        <v>6.8766844316919205</v>
      </c>
      <c r="AF65" s="12">
        <f t="shared" si="3"/>
        <v>6.5314937200464351</v>
      </c>
      <c r="AG65" s="12">
        <f t="shared" si="4"/>
        <v>6.2132746046802474</v>
      </c>
      <c r="AH65" s="12">
        <f t="shared" si="5"/>
        <v>5.9197033007639162</v>
      </c>
      <c r="AI65" s="12">
        <f t="shared" si="6"/>
        <v>5.5529218229589867</v>
      </c>
      <c r="AJ65" s="12">
        <f t="shared" si="7"/>
        <v>5.308249987844512</v>
      </c>
      <c r="AK65" s="12">
        <f t="shared" si="8"/>
        <v>5.0819216846070177</v>
      </c>
      <c r="AL65" s="12">
        <f t="shared" si="9"/>
        <v>4.8723850172509771</v>
      </c>
      <c r="AM65" s="12">
        <f t="shared" si="10"/>
        <v>4.6027700589619842</v>
      </c>
      <c r="AN65" s="12">
        <f t="shared" si="11"/>
        <v>4.4267537545814832</v>
      </c>
      <c r="AO65" s="12">
        <f t="shared" si="12"/>
        <v>4.1956491251898376</v>
      </c>
    </row>
    <row r="66" spans="1:41" x14ac:dyDescent="0.2">
      <c r="A66" s="52">
        <v>80000</v>
      </c>
      <c r="B66" s="8">
        <v>0.27</v>
      </c>
      <c r="C66" s="8">
        <v>0.27500000000000002</v>
      </c>
      <c r="D66" s="8">
        <v>0.28000000000000003</v>
      </c>
      <c r="E66" s="8">
        <v>0.28500000000000003</v>
      </c>
      <c r="F66" s="8">
        <v>0.29000000000000004</v>
      </c>
      <c r="G66" s="8">
        <v>0.29499999999999998</v>
      </c>
      <c r="H66" s="8">
        <v>0.29499999999999998</v>
      </c>
      <c r="I66" s="8">
        <v>0.3</v>
      </c>
      <c r="J66" s="8">
        <v>0.30499999999999999</v>
      </c>
      <c r="K66" s="8">
        <v>0.30499999999999999</v>
      </c>
      <c r="L66" s="8">
        <v>0.31</v>
      </c>
      <c r="M66" s="8">
        <v>0.31</v>
      </c>
      <c r="O66" s="52">
        <v>80000</v>
      </c>
      <c r="P66" s="7">
        <v>580111.65210181742</v>
      </c>
      <c r="Q66" s="7">
        <v>550134.75453535363</v>
      </c>
      <c r="R66" s="7">
        <v>522519.49760371482</v>
      </c>
      <c r="S66" s="7">
        <v>497061.96837441978</v>
      </c>
      <c r="T66" s="7">
        <v>473576.2640611133</v>
      </c>
      <c r="U66" s="7">
        <v>451892.94835114508</v>
      </c>
      <c r="V66" s="7">
        <v>424659.99902756099</v>
      </c>
      <c r="W66" s="7">
        <v>406553.73476856144</v>
      </c>
      <c r="X66" s="7">
        <v>389790.80138007808</v>
      </c>
      <c r="Y66" s="7">
        <v>368221.60471695865</v>
      </c>
      <c r="Z66" s="7">
        <v>354140.30036651867</v>
      </c>
      <c r="AA66" s="7">
        <v>335651.93001518701</v>
      </c>
      <c r="AC66" s="52">
        <v>80000</v>
      </c>
      <c r="AD66" s="12">
        <f t="shared" si="1"/>
        <v>7.251395651272718</v>
      </c>
      <c r="AE66" s="12">
        <f t="shared" si="2"/>
        <v>6.8766844316919205</v>
      </c>
      <c r="AF66" s="12">
        <f t="shared" si="3"/>
        <v>6.5314937200464351</v>
      </c>
      <c r="AG66" s="12">
        <f t="shared" si="4"/>
        <v>6.2132746046802474</v>
      </c>
      <c r="AH66" s="12">
        <f t="shared" si="5"/>
        <v>5.9197033007639162</v>
      </c>
      <c r="AI66" s="12">
        <f t="shared" si="6"/>
        <v>5.6486618543893137</v>
      </c>
      <c r="AJ66" s="12">
        <f t="shared" si="7"/>
        <v>5.308249987844512</v>
      </c>
      <c r="AK66" s="12">
        <f t="shared" si="8"/>
        <v>5.0819216846070177</v>
      </c>
      <c r="AL66" s="12">
        <f t="shared" si="9"/>
        <v>4.8723850172509762</v>
      </c>
      <c r="AM66" s="12">
        <f t="shared" si="10"/>
        <v>4.6027700589619833</v>
      </c>
      <c r="AN66" s="12">
        <f t="shared" si="11"/>
        <v>4.4267537545814832</v>
      </c>
      <c r="AO66" s="12">
        <f t="shared" si="12"/>
        <v>4.1956491251898376</v>
      </c>
    </row>
    <row r="67" spans="1:41" x14ac:dyDescent="0.2">
      <c r="A67" s="52">
        <v>81000</v>
      </c>
      <c r="B67" s="8">
        <v>0.27</v>
      </c>
      <c r="C67" s="8">
        <v>0.27500000000000002</v>
      </c>
      <c r="D67" s="8">
        <v>0.28000000000000003</v>
      </c>
      <c r="E67" s="8">
        <v>0.28500000000000003</v>
      </c>
      <c r="F67" s="8">
        <v>0.29000000000000004</v>
      </c>
      <c r="G67" s="8">
        <v>0.29499999999999998</v>
      </c>
      <c r="H67" s="8">
        <v>0.29499999999999998</v>
      </c>
      <c r="I67" s="8">
        <v>0.3</v>
      </c>
      <c r="J67" s="8">
        <v>0.30499999999999999</v>
      </c>
      <c r="K67" s="8">
        <v>0.30499999999999999</v>
      </c>
      <c r="L67" s="8">
        <v>0.31</v>
      </c>
      <c r="M67" s="8">
        <v>0.315</v>
      </c>
      <c r="O67" s="52">
        <v>81000</v>
      </c>
      <c r="P67" s="7">
        <v>587363.04775309016</v>
      </c>
      <c r="Q67" s="7">
        <v>557011.43896704551</v>
      </c>
      <c r="R67" s="7">
        <v>529050.99132376129</v>
      </c>
      <c r="S67" s="7">
        <v>503275.24297910003</v>
      </c>
      <c r="T67" s="7">
        <v>479495.96736187715</v>
      </c>
      <c r="U67" s="7">
        <v>457541.61020553438</v>
      </c>
      <c r="V67" s="7">
        <v>429968.24901540548</v>
      </c>
      <c r="W67" s="7">
        <v>411635.65645316843</v>
      </c>
      <c r="X67" s="7">
        <v>394663.18639732909</v>
      </c>
      <c r="Y67" s="7">
        <v>372824.37477592065</v>
      </c>
      <c r="Z67" s="7">
        <v>358567.05412110017</v>
      </c>
      <c r="AA67" s="7">
        <v>345328.99170715711</v>
      </c>
      <c r="AC67" s="52">
        <v>81000</v>
      </c>
      <c r="AD67" s="12">
        <f t="shared" si="1"/>
        <v>7.251395651272718</v>
      </c>
      <c r="AE67" s="12">
        <f t="shared" si="2"/>
        <v>6.8766844316919196</v>
      </c>
      <c r="AF67" s="12">
        <f t="shared" si="3"/>
        <v>6.531493720046436</v>
      </c>
      <c r="AG67" s="12">
        <f t="shared" si="4"/>
        <v>6.2132746046802474</v>
      </c>
      <c r="AH67" s="12">
        <f t="shared" si="5"/>
        <v>5.9197033007639153</v>
      </c>
      <c r="AI67" s="12">
        <f t="shared" si="6"/>
        <v>5.6486618543893137</v>
      </c>
      <c r="AJ67" s="12">
        <f t="shared" si="7"/>
        <v>5.308249987844512</v>
      </c>
      <c r="AK67" s="12">
        <f t="shared" si="8"/>
        <v>5.0819216846070177</v>
      </c>
      <c r="AL67" s="12">
        <f t="shared" si="9"/>
        <v>4.8723850172509762</v>
      </c>
      <c r="AM67" s="12">
        <f t="shared" si="10"/>
        <v>4.6027700589619833</v>
      </c>
      <c r="AN67" s="12">
        <f t="shared" si="11"/>
        <v>4.4267537545814832</v>
      </c>
      <c r="AO67" s="12">
        <f t="shared" si="12"/>
        <v>4.2633208852735445</v>
      </c>
    </row>
    <row r="68" spans="1:41" x14ac:dyDescent="0.2">
      <c r="A68" s="52">
        <v>82000</v>
      </c>
      <c r="B68" s="8">
        <v>0.27</v>
      </c>
      <c r="C68" s="8">
        <v>0.27500000000000002</v>
      </c>
      <c r="D68" s="8">
        <v>0.28000000000000003</v>
      </c>
      <c r="E68" s="8">
        <v>0.28500000000000003</v>
      </c>
      <c r="F68" s="8">
        <v>0.29000000000000004</v>
      </c>
      <c r="G68" s="8">
        <v>0.29499999999999998</v>
      </c>
      <c r="H68" s="8">
        <v>0.29499999999999998</v>
      </c>
      <c r="I68" s="8">
        <v>0.3</v>
      </c>
      <c r="J68" s="8">
        <v>0.30499999999999999</v>
      </c>
      <c r="K68" s="8">
        <v>0.30499999999999999</v>
      </c>
      <c r="L68" s="8">
        <v>0.31</v>
      </c>
      <c r="M68" s="8">
        <v>0.315</v>
      </c>
      <c r="O68" s="52">
        <v>82000</v>
      </c>
      <c r="P68" s="7">
        <v>594614.44340436289</v>
      </c>
      <c r="Q68" s="7">
        <v>563888.12339873752</v>
      </c>
      <c r="R68" s="7">
        <v>535582.48504380777</v>
      </c>
      <c r="S68" s="7">
        <v>509488.51758378028</v>
      </c>
      <c r="T68" s="7">
        <v>485415.67066264112</v>
      </c>
      <c r="U68" s="7">
        <v>463190.27205992368</v>
      </c>
      <c r="V68" s="7">
        <v>435276.49900324998</v>
      </c>
      <c r="W68" s="7">
        <v>416717.57813777548</v>
      </c>
      <c r="X68" s="7">
        <v>399535.57141458004</v>
      </c>
      <c r="Y68" s="7">
        <v>377427.14483488264</v>
      </c>
      <c r="Z68" s="7">
        <v>362993.80787568167</v>
      </c>
      <c r="AA68" s="7">
        <v>349592.31259243068</v>
      </c>
      <c r="AC68" s="52">
        <v>82000</v>
      </c>
      <c r="AD68" s="12">
        <f t="shared" si="1"/>
        <v>7.251395651272718</v>
      </c>
      <c r="AE68" s="12">
        <f t="shared" si="2"/>
        <v>6.8766844316919213</v>
      </c>
      <c r="AF68" s="12">
        <f t="shared" si="3"/>
        <v>6.531493720046436</v>
      </c>
      <c r="AG68" s="12">
        <f t="shared" si="4"/>
        <v>6.2132746046802474</v>
      </c>
      <c r="AH68" s="12">
        <f t="shared" si="5"/>
        <v>5.9197033007639162</v>
      </c>
      <c r="AI68" s="12">
        <f t="shared" si="6"/>
        <v>5.6486618543893128</v>
      </c>
      <c r="AJ68" s="12">
        <f t="shared" si="7"/>
        <v>5.308249987844512</v>
      </c>
      <c r="AK68" s="12">
        <f t="shared" si="8"/>
        <v>5.0819216846070177</v>
      </c>
      <c r="AL68" s="12">
        <f t="shared" si="9"/>
        <v>4.8723850172509762</v>
      </c>
      <c r="AM68" s="12">
        <f t="shared" si="10"/>
        <v>4.6027700589619833</v>
      </c>
      <c r="AN68" s="12">
        <f t="shared" si="11"/>
        <v>4.4267537545814841</v>
      </c>
      <c r="AO68" s="12">
        <f t="shared" si="12"/>
        <v>4.2633208852735445</v>
      </c>
    </row>
    <row r="69" spans="1:41" x14ac:dyDescent="0.2">
      <c r="A69" s="52">
        <v>83000</v>
      </c>
      <c r="B69" s="8">
        <v>0.27</v>
      </c>
      <c r="C69" s="8">
        <v>0.27500000000000002</v>
      </c>
      <c r="D69" s="8">
        <v>0.28000000000000003</v>
      </c>
      <c r="E69" s="8">
        <v>0.28500000000000003</v>
      </c>
      <c r="F69" s="8">
        <v>0.29000000000000004</v>
      </c>
      <c r="G69" s="8">
        <v>0.29499999999999998</v>
      </c>
      <c r="H69" s="8">
        <v>0.3</v>
      </c>
      <c r="I69" s="8">
        <v>0.3</v>
      </c>
      <c r="J69" s="8">
        <v>0.30499999999999999</v>
      </c>
      <c r="K69" s="8">
        <v>0.31</v>
      </c>
      <c r="L69" s="8">
        <v>0.31</v>
      </c>
      <c r="M69" s="8">
        <v>0.315</v>
      </c>
      <c r="O69" s="52">
        <v>83000</v>
      </c>
      <c r="P69" s="7">
        <v>601865.8390556355</v>
      </c>
      <c r="Q69" s="7">
        <v>570764.80783042952</v>
      </c>
      <c r="R69" s="7">
        <v>542113.97876385413</v>
      </c>
      <c r="S69" s="7">
        <v>515701.79218846053</v>
      </c>
      <c r="T69" s="7">
        <v>491335.37396340503</v>
      </c>
      <c r="U69" s="7">
        <v>468838.93391431303</v>
      </c>
      <c r="V69" s="7">
        <v>448052.28710958763</v>
      </c>
      <c r="W69" s="7">
        <v>421799.49982238247</v>
      </c>
      <c r="X69" s="7">
        <v>404407.95643183106</v>
      </c>
      <c r="Y69" s="7">
        <v>388292.70038390765</v>
      </c>
      <c r="Z69" s="7">
        <v>367420.56163026311</v>
      </c>
      <c r="AA69" s="7">
        <v>353855.63347770425</v>
      </c>
      <c r="AC69" s="52">
        <v>83000</v>
      </c>
      <c r="AD69" s="12">
        <f t="shared" si="1"/>
        <v>7.2513956512727171</v>
      </c>
      <c r="AE69" s="12">
        <f t="shared" si="2"/>
        <v>6.8766844316919222</v>
      </c>
      <c r="AF69" s="12">
        <f t="shared" si="3"/>
        <v>6.5314937200464351</v>
      </c>
      <c r="AG69" s="12">
        <f t="shared" si="4"/>
        <v>6.2132746046802474</v>
      </c>
      <c r="AH69" s="12">
        <f t="shared" si="5"/>
        <v>5.9197033007639162</v>
      </c>
      <c r="AI69" s="12">
        <f t="shared" si="6"/>
        <v>5.6486618543893137</v>
      </c>
      <c r="AJ69" s="12">
        <f t="shared" si="7"/>
        <v>5.3982203266215381</v>
      </c>
      <c r="AK69" s="12">
        <f t="shared" si="8"/>
        <v>5.0819216846070177</v>
      </c>
      <c r="AL69" s="12">
        <f t="shared" si="9"/>
        <v>4.8723850172509762</v>
      </c>
      <c r="AM69" s="12">
        <f t="shared" si="10"/>
        <v>4.678225305830213</v>
      </c>
      <c r="AN69" s="12">
        <f t="shared" si="11"/>
        <v>4.4267537545814832</v>
      </c>
      <c r="AO69" s="12">
        <f t="shared" si="12"/>
        <v>4.2633208852735454</v>
      </c>
    </row>
    <row r="70" spans="1:41" x14ac:dyDescent="0.2">
      <c r="A70" s="52">
        <v>84000</v>
      </c>
      <c r="B70" s="8">
        <v>0.27</v>
      </c>
      <c r="C70" s="8">
        <v>0.27500000000000002</v>
      </c>
      <c r="D70" s="8">
        <v>0.28000000000000003</v>
      </c>
      <c r="E70" s="8">
        <v>0.28500000000000003</v>
      </c>
      <c r="F70" s="8">
        <v>0.29000000000000004</v>
      </c>
      <c r="G70" s="8">
        <v>0.29499999999999998</v>
      </c>
      <c r="H70" s="8">
        <v>0.3</v>
      </c>
      <c r="I70" s="8">
        <v>0.3</v>
      </c>
      <c r="J70" s="8">
        <v>0.30499999999999999</v>
      </c>
      <c r="K70" s="8">
        <v>0.31</v>
      </c>
      <c r="L70" s="8">
        <v>0.31</v>
      </c>
      <c r="M70" s="8">
        <v>0.315</v>
      </c>
      <c r="O70" s="52">
        <v>84000</v>
      </c>
      <c r="P70" s="7">
        <v>609117.23470690823</v>
      </c>
      <c r="Q70" s="7">
        <v>577641.49226212141</v>
      </c>
      <c r="R70" s="7">
        <v>548645.47248390049</v>
      </c>
      <c r="S70" s="7">
        <v>521915.06679314072</v>
      </c>
      <c r="T70" s="7">
        <v>497255.07726416894</v>
      </c>
      <c r="U70" s="7">
        <v>474487.59576870233</v>
      </c>
      <c r="V70" s="7">
        <v>453450.50743620913</v>
      </c>
      <c r="W70" s="7">
        <v>426881.42150698951</v>
      </c>
      <c r="X70" s="7">
        <v>409280.34144908201</v>
      </c>
      <c r="Y70" s="7">
        <v>392970.92568973789</v>
      </c>
      <c r="Z70" s="7">
        <v>371847.31538484461</v>
      </c>
      <c r="AA70" s="7">
        <v>358118.95436297776</v>
      </c>
      <c r="AC70" s="52">
        <v>84000</v>
      </c>
      <c r="AD70" s="12">
        <f t="shared" ref="AD70:AD96" si="13">P70/$O70</f>
        <v>7.2513956512727171</v>
      </c>
      <c r="AE70" s="12">
        <f t="shared" ref="AE70:AE96" si="14">Q70/$O70</f>
        <v>6.8766844316919213</v>
      </c>
      <c r="AF70" s="12">
        <f t="shared" ref="AF70:AF96" si="15">R70/$O70</f>
        <v>6.5314937200464342</v>
      </c>
      <c r="AG70" s="12">
        <f t="shared" ref="AG70:AG96" si="16">S70/$O70</f>
        <v>6.2132746046802465</v>
      </c>
      <c r="AH70" s="12">
        <f t="shared" ref="AH70:AH96" si="17">T70/$O70</f>
        <v>5.9197033007639162</v>
      </c>
      <c r="AI70" s="12">
        <f t="shared" ref="AI70:AI96" si="18">U70/$O70</f>
        <v>5.6486618543893137</v>
      </c>
      <c r="AJ70" s="12">
        <f t="shared" ref="AJ70:AJ96" si="19">V70/$O70</f>
        <v>5.3982203266215372</v>
      </c>
      <c r="AK70" s="12">
        <f t="shared" ref="AK70:AK96" si="20">W70/$O70</f>
        <v>5.0819216846070177</v>
      </c>
      <c r="AL70" s="12">
        <f t="shared" ref="AL70:AL96" si="21">X70/$O70</f>
        <v>4.8723850172509762</v>
      </c>
      <c r="AM70" s="12">
        <f t="shared" ref="AM70:AM96" si="22">Y70/$O70</f>
        <v>4.678225305830213</v>
      </c>
      <c r="AN70" s="12">
        <f t="shared" ref="AN70:AN96" si="23">Z70/$O70</f>
        <v>4.4267537545814832</v>
      </c>
      <c r="AO70" s="12">
        <f t="shared" ref="AO70:AO96" si="24">AA70/$O70</f>
        <v>4.2633208852735445</v>
      </c>
    </row>
    <row r="71" spans="1:41" x14ac:dyDescent="0.2">
      <c r="A71" s="52">
        <v>85000</v>
      </c>
      <c r="B71" s="8">
        <v>0.27</v>
      </c>
      <c r="C71" s="8">
        <v>0.27500000000000002</v>
      </c>
      <c r="D71" s="8">
        <v>0.28000000000000003</v>
      </c>
      <c r="E71" s="8">
        <v>0.28500000000000003</v>
      </c>
      <c r="F71" s="8">
        <v>0.29000000000000004</v>
      </c>
      <c r="G71" s="8">
        <v>0.29499999999999998</v>
      </c>
      <c r="H71" s="8">
        <v>0.3</v>
      </c>
      <c r="I71" s="8">
        <v>0.3</v>
      </c>
      <c r="J71" s="8">
        <v>0.30499999999999999</v>
      </c>
      <c r="K71" s="8">
        <v>0.31</v>
      </c>
      <c r="L71" s="8">
        <v>0.31</v>
      </c>
      <c r="M71" s="8">
        <v>0.315</v>
      </c>
      <c r="O71" s="52">
        <v>85000</v>
      </c>
      <c r="P71" s="7">
        <v>616368.63035818096</v>
      </c>
      <c r="Q71" s="7">
        <v>584518.17669381329</v>
      </c>
      <c r="R71" s="7">
        <v>555176.96620394697</v>
      </c>
      <c r="S71" s="7">
        <v>528128.34139782097</v>
      </c>
      <c r="T71" s="7">
        <v>503174.78056493285</v>
      </c>
      <c r="U71" s="7">
        <v>480136.25762309163</v>
      </c>
      <c r="V71" s="7">
        <v>458848.72776283068</v>
      </c>
      <c r="W71" s="7">
        <v>431963.3431915965</v>
      </c>
      <c r="X71" s="7">
        <v>414152.72646633297</v>
      </c>
      <c r="Y71" s="7">
        <v>397649.15099556814</v>
      </c>
      <c r="Z71" s="7">
        <v>376274.06913942611</v>
      </c>
      <c r="AA71" s="7">
        <v>362382.27524825133</v>
      </c>
      <c r="AC71" s="52">
        <v>85000</v>
      </c>
      <c r="AD71" s="12">
        <f t="shared" si="13"/>
        <v>7.2513956512727171</v>
      </c>
      <c r="AE71" s="12">
        <f t="shared" si="14"/>
        <v>6.8766844316919213</v>
      </c>
      <c r="AF71" s="12">
        <f t="shared" si="15"/>
        <v>6.5314937200464351</v>
      </c>
      <c r="AG71" s="12">
        <f t="shared" si="16"/>
        <v>6.2132746046802465</v>
      </c>
      <c r="AH71" s="12">
        <f t="shared" si="17"/>
        <v>5.9197033007639162</v>
      </c>
      <c r="AI71" s="12">
        <f t="shared" si="18"/>
        <v>5.6486618543893137</v>
      </c>
      <c r="AJ71" s="12">
        <f t="shared" si="19"/>
        <v>5.3982203266215372</v>
      </c>
      <c r="AK71" s="12">
        <f t="shared" si="20"/>
        <v>5.0819216846070177</v>
      </c>
      <c r="AL71" s="12">
        <f t="shared" si="21"/>
        <v>4.8723850172509762</v>
      </c>
      <c r="AM71" s="12">
        <f t="shared" si="22"/>
        <v>4.678225305830213</v>
      </c>
      <c r="AN71" s="12">
        <f t="shared" si="23"/>
        <v>4.4267537545814832</v>
      </c>
      <c r="AO71" s="12">
        <f t="shared" si="24"/>
        <v>4.2633208852735454</v>
      </c>
    </row>
    <row r="72" spans="1:41" x14ac:dyDescent="0.2">
      <c r="A72" s="52">
        <v>86000</v>
      </c>
      <c r="B72" s="8">
        <v>0.27</v>
      </c>
      <c r="C72" s="8">
        <v>0.27500000000000002</v>
      </c>
      <c r="D72" s="8">
        <v>0.28000000000000003</v>
      </c>
      <c r="E72" s="8">
        <v>0.28500000000000003</v>
      </c>
      <c r="F72" s="8">
        <v>0.29000000000000004</v>
      </c>
      <c r="G72" s="8">
        <v>0.29499999999999998</v>
      </c>
      <c r="H72" s="8">
        <v>0.3</v>
      </c>
      <c r="I72" s="8">
        <v>0.3</v>
      </c>
      <c r="J72" s="8">
        <v>0.30499999999999999</v>
      </c>
      <c r="K72" s="8">
        <v>0.31</v>
      </c>
      <c r="L72" s="8">
        <v>0.31</v>
      </c>
      <c r="M72" s="8">
        <v>0.315</v>
      </c>
      <c r="O72" s="52">
        <v>86000</v>
      </c>
      <c r="P72" s="7">
        <v>623620.02600945369</v>
      </c>
      <c r="Q72" s="7">
        <v>591394.8611255053</v>
      </c>
      <c r="R72" s="7">
        <v>561708.45992399345</v>
      </c>
      <c r="S72" s="7">
        <v>534341.61600250122</v>
      </c>
      <c r="T72" s="7">
        <v>509094.4838656967</v>
      </c>
      <c r="U72" s="7">
        <v>485784.91947748087</v>
      </c>
      <c r="V72" s="7">
        <v>464246.94808945223</v>
      </c>
      <c r="W72" s="7">
        <v>437045.2648762035</v>
      </c>
      <c r="X72" s="7">
        <v>419025.11148358398</v>
      </c>
      <c r="Y72" s="7">
        <v>402327.37630139827</v>
      </c>
      <c r="Z72" s="7">
        <v>380700.82289400755</v>
      </c>
      <c r="AA72" s="7">
        <v>366645.59613352484</v>
      </c>
      <c r="AC72" s="52">
        <v>86000</v>
      </c>
      <c r="AD72" s="12">
        <f t="shared" si="13"/>
        <v>7.2513956512727171</v>
      </c>
      <c r="AE72" s="12">
        <f t="shared" si="14"/>
        <v>6.8766844316919222</v>
      </c>
      <c r="AF72" s="12">
        <f t="shared" si="15"/>
        <v>6.5314937200464351</v>
      </c>
      <c r="AG72" s="12">
        <f t="shared" si="16"/>
        <v>6.2132746046802465</v>
      </c>
      <c r="AH72" s="12">
        <f t="shared" si="17"/>
        <v>5.9197033007639153</v>
      </c>
      <c r="AI72" s="12">
        <f t="shared" si="18"/>
        <v>5.6486618543893128</v>
      </c>
      <c r="AJ72" s="12">
        <f t="shared" si="19"/>
        <v>5.3982203266215372</v>
      </c>
      <c r="AK72" s="12">
        <f t="shared" si="20"/>
        <v>5.0819216846070177</v>
      </c>
      <c r="AL72" s="12">
        <f t="shared" si="21"/>
        <v>4.8723850172509762</v>
      </c>
      <c r="AM72" s="12">
        <f t="shared" si="22"/>
        <v>4.6782253058302121</v>
      </c>
      <c r="AN72" s="12">
        <f t="shared" si="23"/>
        <v>4.4267537545814832</v>
      </c>
      <c r="AO72" s="12">
        <f t="shared" si="24"/>
        <v>4.2633208852735445</v>
      </c>
    </row>
    <row r="73" spans="1:41" x14ac:dyDescent="0.2">
      <c r="A73" s="52">
        <v>87000</v>
      </c>
      <c r="B73" s="8">
        <v>0.27</v>
      </c>
      <c r="C73" s="8">
        <v>0.27500000000000002</v>
      </c>
      <c r="D73" s="8">
        <v>0.28000000000000003</v>
      </c>
      <c r="E73" s="8">
        <v>0.28500000000000003</v>
      </c>
      <c r="F73" s="8">
        <v>0.29000000000000004</v>
      </c>
      <c r="G73" s="8">
        <v>0.29499999999999998</v>
      </c>
      <c r="H73" s="8">
        <v>0.3</v>
      </c>
      <c r="I73" s="8">
        <v>0.30499999999999999</v>
      </c>
      <c r="J73" s="8">
        <v>0.30499999999999999</v>
      </c>
      <c r="K73" s="8">
        <v>0.31</v>
      </c>
      <c r="L73" s="8">
        <v>0.31</v>
      </c>
      <c r="M73" s="8">
        <v>0.315</v>
      </c>
      <c r="O73" s="52">
        <v>87000</v>
      </c>
      <c r="P73" s="7">
        <v>630871.42166072642</v>
      </c>
      <c r="Q73" s="7">
        <v>598271.54555719718</v>
      </c>
      <c r="R73" s="7">
        <v>568239.95364403981</v>
      </c>
      <c r="S73" s="7">
        <v>540554.89060718159</v>
      </c>
      <c r="T73" s="7">
        <v>515014.18716646073</v>
      </c>
      <c r="U73" s="7">
        <v>491433.58133187023</v>
      </c>
      <c r="V73" s="7">
        <v>469645.16841607378</v>
      </c>
      <c r="W73" s="7">
        <v>449495.97300349071</v>
      </c>
      <c r="X73" s="7">
        <v>423897.49650083494</v>
      </c>
      <c r="Y73" s="7">
        <v>407005.60160722851</v>
      </c>
      <c r="Z73" s="7">
        <v>385127.57664858905</v>
      </c>
      <c r="AA73" s="7">
        <v>370908.91701879841</v>
      </c>
      <c r="AC73" s="52">
        <v>87000</v>
      </c>
      <c r="AD73" s="12">
        <f t="shared" si="13"/>
        <v>7.2513956512727171</v>
      </c>
      <c r="AE73" s="12">
        <f t="shared" si="14"/>
        <v>6.8766844316919213</v>
      </c>
      <c r="AF73" s="12">
        <f t="shared" si="15"/>
        <v>6.5314937200464342</v>
      </c>
      <c r="AG73" s="12">
        <f t="shared" si="16"/>
        <v>6.2132746046802483</v>
      </c>
      <c r="AH73" s="12">
        <f t="shared" si="17"/>
        <v>5.9197033007639162</v>
      </c>
      <c r="AI73" s="12">
        <f t="shared" si="18"/>
        <v>5.6486618543893128</v>
      </c>
      <c r="AJ73" s="12">
        <f t="shared" si="19"/>
        <v>5.3982203266215381</v>
      </c>
      <c r="AK73" s="12">
        <f t="shared" si="20"/>
        <v>5.1666203793504684</v>
      </c>
      <c r="AL73" s="12">
        <f t="shared" si="21"/>
        <v>4.8723850172509762</v>
      </c>
      <c r="AM73" s="12">
        <f t="shared" si="22"/>
        <v>4.678225305830213</v>
      </c>
      <c r="AN73" s="12">
        <f t="shared" si="23"/>
        <v>4.4267537545814832</v>
      </c>
      <c r="AO73" s="12">
        <f t="shared" si="24"/>
        <v>4.2633208852735454</v>
      </c>
    </row>
    <row r="74" spans="1:41" x14ac:dyDescent="0.2">
      <c r="A74" s="52">
        <v>88000</v>
      </c>
      <c r="B74" s="8">
        <v>0.27</v>
      </c>
      <c r="C74" s="8">
        <v>0.27500000000000002</v>
      </c>
      <c r="D74" s="8">
        <v>0.28000000000000003</v>
      </c>
      <c r="E74" s="8">
        <v>0.28500000000000003</v>
      </c>
      <c r="F74" s="8">
        <v>0.29000000000000004</v>
      </c>
      <c r="G74" s="8">
        <v>0.29499999999999998</v>
      </c>
      <c r="H74" s="8">
        <v>0.3</v>
      </c>
      <c r="I74" s="8">
        <v>0.30499999999999999</v>
      </c>
      <c r="J74" s="8">
        <v>0.30499999999999999</v>
      </c>
      <c r="K74" s="8">
        <v>0.31</v>
      </c>
      <c r="L74" s="8">
        <v>0.31</v>
      </c>
      <c r="M74" s="8">
        <v>0.315</v>
      </c>
      <c r="O74" s="52">
        <v>88000</v>
      </c>
      <c r="P74" s="7">
        <v>638122.81731199916</v>
      </c>
      <c r="Q74" s="7">
        <v>605148.22998888907</v>
      </c>
      <c r="R74" s="7">
        <v>574771.44736408629</v>
      </c>
      <c r="S74" s="7">
        <v>546768.16521186184</v>
      </c>
      <c r="T74" s="7">
        <v>520933.89046722458</v>
      </c>
      <c r="U74" s="7">
        <v>497082.24318625958</v>
      </c>
      <c r="V74" s="7">
        <v>475043.38874269527</v>
      </c>
      <c r="W74" s="7">
        <v>454662.59338284115</v>
      </c>
      <c r="X74" s="7">
        <v>428769.88151808589</v>
      </c>
      <c r="Y74" s="7">
        <v>411683.82691305876</v>
      </c>
      <c r="Z74" s="7">
        <v>389554.33040317055</v>
      </c>
      <c r="AA74" s="7">
        <v>375172.23790407192</v>
      </c>
      <c r="AC74" s="52">
        <v>88000</v>
      </c>
      <c r="AD74" s="12">
        <f t="shared" si="13"/>
        <v>7.251395651272718</v>
      </c>
      <c r="AE74" s="12">
        <f t="shared" si="14"/>
        <v>6.8766844316919213</v>
      </c>
      <c r="AF74" s="12">
        <f t="shared" si="15"/>
        <v>6.5314937200464351</v>
      </c>
      <c r="AG74" s="12">
        <f t="shared" si="16"/>
        <v>6.2132746046802483</v>
      </c>
      <c r="AH74" s="12">
        <f t="shared" si="17"/>
        <v>5.9197033007639162</v>
      </c>
      <c r="AI74" s="12">
        <f t="shared" si="18"/>
        <v>5.6486618543893137</v>
      </c>
      <c r="AJ74" s="12">
        <f t="shared" si="19"/>
        <v>5.3982203266215372</v>
      </c>
      <c r="AK74" s="12">
        <f t="shared" si="20"/>
        <v>5.1666203793504675</v>
      </c>
      <c r="AL74" s="12">
        <f t="shared" si="21"/>
        <v>4.8723850172509762</v>
      </c>
      <c r="AM74" s="12">
        <f t="shared" si="22"/>
        <v>4.678225305830213</v>
      </c>
      <c r="AN74" s="12">
        <f t="shared" si="23"/>
        <v>4.4267537545814832</v>
      </c>
      <c r="AO74" s="12">
        <f t="shared" si="24"/>
        <v>4.2633208852735445</v>
      </c>
    </row>
    <row r="75" spans="1:41" x14ac:dyDescent="0.2">
      <c r="A75" s="52">
        <v>89000</v>
      </c>
      <c r="B75" s="8">
        <v>0.27</v>
      </c>
      <c r="C75" s="8">
        <v>0.27500000000000002</v>
      </c>
      <c r="D75" s="8">
        <v>0.28000000000000003</v>
      </c>
      <c r="E75" s="8">
        <v>0.28500000000000003</v>
      </c>
      <c r="F75" s="8">
        <v>0.29000000000000004</v>
      </c>
      <c r="G75" s="8">
        <v>0.29499999999999998</v>
      </c>
      <c r="H75" s="8">
        <v>0.3</v>
      </c>
      <c r="I75" s="8">
        <v>0.30499999999999999</v>
      </c>
      <c r="J75" s="8">
        <v>0.30499999999999999</v>
      </c>
      <c r="K75" s="8">
        <v>0.31</v>
      </c>
      <c r="L75" s="8">
        <v>0.31</v>
      </c>
      <c r="M75" s="8">
        <v>0.315</v>
      </c>
      <c r="O75" s="52">
        <v>89000</v>
      </c>
      <c r="P75" s="7">
        <v>645374.21296327189</v>
      </c>
      <c r="Q75" s="7">
        <v>612024.91442058107</v>
      </c>
      <c r="R75" s="7">
        <v>581302.94108413276</v>
      </c>
      <c r="S75" s="7">
        <v>552981.43981654209</v>
      </c>
      <c r="T75" s="7">
        <v>526853.5937679885</v>
      </c>
      <c r="U75" s="7">
        <v>502730.90504064882</v>
      </c>
      <c r="V75" s="7">
        <v>480441.60906931682</v>
      </c>
      <c r="W75" s="7">
        <v>459829.21376219171</v>
      </c>
      <c r="X75" s="7">
        <v>433642.26653533691</v>
      </c>
      <c r="Y75" s="7">
        <v>416362.05221888889</v>
      </c>
      <c r="Z75" s="7">
        <v>393981.08415775199</v>
      </c>
      <c r="AA75" s="7">
        <v>379435.55878934549</v>
      </c>
      <c r="AC75" s="52">
        <v>89000</v>
      </c>
      <c r="AD75" s="12">
        <f t="shared" si="13"/>
        <v>7.251395651272718</v>
      </c>
      <c r="AE75" s="12">
        <f t="shared" si="14"/>
        <v>6.8766844316919222</v>
      </c>
      <c r="AF75" s="12">
        <f t="shared" si="15"/>
        <v>6.5314937200464351</v>
      </c>
      <c r="AG75" s="12">
        <f t="shared" si="16"/>
        <v>6.2132746046802483</v>
      </c>
      <c r="AH75" s="12">
        <f t="shared" si="17"/>
        <v>5.9197033007639153</v>
      </c>
      <c r="AI75" s="12">
        <f t="shared" si="18"/>
        <v>5.6486618543893128</v>
      </c>
      <c r="AJ75" s="12">
        <f t="shared" si="19"/>
        <v>5.3982203266215372</v>
      </c>
      <c r="AK75" s="12">
        <f t="shared" si="20"/>
        <v>5.1666203793504684</v>
      </c>
      <c r="AL75" s="12">
        <f t="shared" si="21"/>
        <v>4.8723850172509762</v>
      </c>
      <c r="AM75" s="12">
        <f t="shared" si="22"/>
        <v>4.6782253058302121</v>
      </c>
      <c r="AN75" s="12">
        <f t="shared" si="23"/>
        <v>4.4267537545814832</v>
      </c>
      <c r="AO75" s="12">
        <f t="shared" si="24"/>
        <v>4.2633208852735445</v>
      </c>
    </row>
    <row r="76" spans="1:41" x14ac:dyDescent="0.2">
      <c r="A76" s="52">
        <v>90000</v>
      </c>
      <c r="B76" s="8">
        <v>0.27</v>
      </c>
      <c r="C76" s="8">
        <v>0.27500000000000002</v>
      </c>
      <c r="D76" s="8">
        <v>0.28000000000000003</v>
      </c>
      <c r="E76" s="8">
        <v>0.28500000000000003</v>
      </c>
      <c r="F76" s="8">
        <v>0.29000000000000004</v>
      </c>
      <c r="G76" s="8">
        <v>0.29499999999999998</v>
      </c>
      <c r="H76" s="8">
        <v>0.3</v>
      </c>
      <c r="I76" s="8">
        <v>0.30499999999999999</v>
      </c>
      <c r="J76" s="8">
        <v>0.30499999999999999</v>
      </c>
      <c r="K76" s="8">
        <v>0.31</v>
      </c>
      <c r="L76" s="8">
        <v>0.31</v>
      </c>
      <c r="M76" s="8">
        <v>0.315</v>
      </c>
      <c r="O76" s="52">
        <v>90000</v>
      </c>
      <c r="P76" s="7">
        <v>652625.60861454462</v>
      </c>
      <c r="Q76" s="7">
        <v>618901.59885227296</v>
      </c>
      <c r="R76" s="7">
        <v>587834.43480417924</v>
      </c>
      <c r="S76" s="7">
        <v>559194.71442122234</v>
      </c>
      <c r="T76" s="7">
        <v>532773.29706875246</v>
      </c>
      <c r="U76" s="7">
        <v>508379.56689503818</v>
      </c>
      <c r="V76" s="7">
        <v>485839.82939593837</v>
      </c>
      <c r="W76" s="7">
        <v>464995.83414154215</v>
      </c>
      <c r="X76" s="7">
        <v>438514.65155258786</v>
      </c>
      <c r="Y76" s="7">
        <v>421040.27752471913</v>
      </c>
      <c r="Z76" s="7">
        <v>398407.83791233349</v>
      </c>
      <c r="AA76" s="7">
        <v>383698.87967461906</v>
      </c>
      <c r="AC76" s="52">
        <v>90000</v>
      </c>
      <c r="AD76" s="12">
        <f t="shared" si="13"/>
        <v>7.251395651272718</v>
      </c>
      <c r="AE76" s="12">
        <f t="shared" si="14"/>
        <v>6.8766844316919213</v>
      </c>
      <c r="AF76" s="12">
        <f t="shared" si="15"/>
        <v>6.531493720046436</v>
      </c>
      <c r="AG76" s="12">
        <f t="shared" si="16"/>
        <v>6.2132746046802483</v>
      </c>
      <c r="AH76" s="12">
        <f t="shared" si="17"/>
        <v>5.9197033007639162</v>
      </c>
      <c r="AI76" s="12">
        <f t="shared" si="18"/>
        <v>5.6486618543893128</v>
      </c>
      <c r="AJ76" s="12">
        <f t="shared" si="19"/>
        <v>5.3982203266215372</v>
      </c>
      <c r="AK76" s="12">
        <f t="shared" si="20"/>
        <v>5.1666203793504684</v>
      </c>
      <c r="AL76" s="12">
        <f t="shared" si="21"/>
        <v>4.8723850172509762</v>
      </c>
      <c r="AM76" s="12">
        <f t="shared" si="22"/>
        <v>4.678225305830213</v>
      </c>
      <c r="AN76" s="12">
        <f t="shared" si="23"/>
        <v>4.4267537545814832</v>
      </c>
      <c r="AO76" s="12">
        <f t="shared" si="24"/>
        <v>4.2633208852735454</v>
      </c>
    </row>
    <row r="77" spans="1:41" x14ac:dyDescent="0.2">
      <c r="A77" s="52">
        <v>91000</v>
      </c>
      <c r="B77" s="8">
        <v>0.27</v>
      </c>
      <c r="C77" s="8">
        <v>0.27500000000000002</v>
      </c>
      <c r="D77" s="8">
        <v>0.28000000000000003</v>
      </c>
      <c r="E77" s="8">
        <v>0.28500000000000003</v>
      </c>
      <c r="F77" s="8">
        <v>0.29000000000000004</v>
      </c>
      <c r="G77" s="8">
        <v>0.29499999999999998</v>
      </c>
      <c r="H77" s="8">
        <v>0.3</v>
      </c>
      <c r="I77" s="8">
        <v>0.30499999999999999</v>
      </c>
      <c r="J77" s="8">
        <v>0.30499999999999999</v>
      </c>
      <c r="K77" s="8">
        <v>0.31</v>
      </c>
      <c r="L77" s="8">
        <v>0.31</v>
      </c>
      <c r="M77" s="8">
        <v>0.315</v>
      </c>
      <c r="O77" s="52">
        <v>91000</v>
      </c>
      <c r="P77" s="7">
        <v>659877.00426581723</v>
      </c>
      <c r="Q77" s="7">
        <v>625778.28328396485</v>
      </c>
      <c r="R77" s="7">
        <v>594365.9285242256</v>
      </c>
      <c r="S77" s="7">
        <v>565407.98902590259</v>
      </c>
      <c r="T77" s="7">
        <v>538693.00036951632</v>
      </c>
      <c r="U77" s="7">
        <v>514028.22874942754</v>
      </c>
      <c r="V77" s="7">
        <v>491238.04972255992</v>
      </c>
      <c r="W77" s="7">
        <v>470162.45452089258</v>
      </c>
      <c r="X77" s="7">
        <v>443387.03656983882</v>
      </c>
      <c r="Y77" s="7">
        <v>425718.50283054938</v>
      </c>
      <c r="Z77" s="7">
        <v>402834.59166691499</v>
      </c>
      <c r="AA77" s="7">
        <v>387962.20055989258</v>
      </c>
      <c r="AC77" s="52">
        <v>91000</v>
      </c>
      <c r="AD77" s="12">
        <f t="shared" si="13"/>
        <v>7.2513956512727171</v>
      </c>
      <c r="AE77" s="12">
        <f t="shared" si="14"/>
        <v>6.8766844316919213</v>
      </c>
      <c r="AF77" s="12">
        <f t="shared" si="15"/>
        <v>6.5314937200464351</v>
      </c>
      <c r="AG77" s="12">
        <f t="shared" si="16"/>
        <v>6.2132746046802483</v>
      </c>
      <c r="AH77" s="12">
        <f t="shared" si="17"/>
        <v>5.9197033007639153</v>
      </c>
      <c r="AI77" s="12">
        <f t="shared" si="18"/>
        <v>5.6486618543893137</v>
      </c>
      <c r="AJ77" s="12">
        <f t="shared" si="19"/>
        <v>5.3982203266215381</v>
      </c>
      <c r="AK77" s="12">
        <f t="shared" si="20"/>
        <v>5.1666203793504684</v>
      </c>
      <c r="AL77" s="12">
        <f t="shared" si="21"/>
        <v>4.8723850172509762</v>
      </c>
      <c r="AM77" s="12">
        <f t="shared" si="22"/>
        <v>4.678225305830213</v>
      </c>
      <c r="AN77" s="12">
        <f t="shared" si="23"/>
        <v>4.4267537545814832</v>
      </c>
      <c r="AO77" s="12">
        <f t="shared" si="24"/>
        <v>4.2633208852735445</v>
      </c>
    </row>
    <row r="78" spans="1:41" x14ac:dyDescent="0.2">
      <c r="A78" s="52">
        <v>92000</v>
      </c>
      <c r="B78" s="8">
        <v>0.27</v>
      </c>
      <c r="C78" s="8">
        <v>0.27500000000000002</v>
      </c>
      <c r="D78" s="8">
        <v>0.28000000000000003</v>
      </c>
      <c r="E78" s="8">
        <v>0.28500000000000003</v>
      </c>
      <c r="F78" s="8">
        <v>0.29000000000000004</v>
      </c>
      <c r="G78" s="8">
        <v>0.29499999999999998</v>
      </c>
      <c r="H78" s="8">
        <v>0.3</v>
      </c>
      <c r="I78" s="8">
        <v>0.30499999999999999</v>
      </c>
      <c r="J78" s="8">
        <v>0.30499999999999999</v>
      </c>
      <c r="K78" s="8">
        <v>0.31</v>
      </c>
      <c r="L78" s="8">
        <v>0.31</v>
      </c>
      <c r="M78" s="8">
        <v>0.315</v>
      </c>
      <c r="O78" s="52">
        <v>92000</v>
      </c>
      <c r="P78" s="7">
        <v>667128.39991708996</v>
      </c>
      <c r="Q78" s="7">
        <v>632654.96771565673</v>
      </c>
      <c r="R78" s="7">
        <v>600897.42224427208</v>
      </c>
      <c r="S78" s="7">
        <v>571621.26363058283</v>
      </c>
      <c r="T78" s="7">
        <v>544612.70367028017</v>
      </c>
      <c r="U78" s="7">
        <v>519676.89060381678</v>
      </c>
      <c r="V78" s="7">
        <v>496636.27004918148</v>
      </c>
      <c r="W78" s="7">
        <v>475329.07490024308</v>
      </c>
      <c r="X78" s="7">
        <v>448259.42158708989</v>
      </c>
      <c r="Y78" s="7">
        <v>430396.72813637956</v>
      </c>
      <c r="Z78" s="7">
        <v>407261.34542149643</v>
      </c>
      <c r="AA78" s="7">
        <v>392225.52144516614</v>
      </c>
      <c r="AC78" s="52">
        <v>92000</v>
      </c>
      <c r="AD78" s="12">
        <f t="shared" si="13"/>
        <v>7.2513956512727171</v>
      </c>
      <c r="AE78" s="12">
        <f t="shared" si="14"/>
        <v>6.8766844316919213</v>
      </c>
      <c r="AF78" s="12">
        <f t="shared" si="15"/>
        <v>6.531493720046436</v>
      </c>
      <c r="AG78" s="12">
        <f t="shared" si="16"/>
        <v>6.2132746046802483</v>
      </c>
      <c r="AH78" s="12">
        <f t="shared" si="17"/>
        <v>5.9197033007639153</v>
      </c>
      <c r="AI78" s="12">
        <f t="shared" si="18"/>
        <v>5.6486618543893128</v>
      </c>
      <c r="AJ78" s="12">
        <f t="shared" si="19"/>
        <v>5.3982203266215381</v>
      </c>
      <c r="AK78" s="12">
        <f t="shared" si="20"/>
        <v>5.1666203793504684</v>
      </c>
      <c r="AL78" s="12">
        <f t="shared" si="21"/>
        <v>4.8723850172509771</v>
      </c>
      <c r="AM78" s="12">
        <f t="shared" si="22"/>
        <v>4.678225305830213</v>
      </c>
      <c r="AN78" s="12">
        <f t="shared" si="23"/>
        <v>4.4267537545814832</v>
      </c>
      <c r="AO78" s="12">
        <f t="shared" si="24"/>
        <v>4.2633208852735454</v>
      </c>
    </row>
    <row r="79" spans="1:41" x14ac:dyDescent="0.2">
      <c r="A79" s="52">
        <v>93000</v>
      </c>
      <c r="B79" s="8">
        <v>0.27</v>
      </c>
      <c r="C79" s="8">
        <v>0.27500000000000002</v>
      </c>
      <c r="D79" s="8">
        <v>0.28000000000000003</v>
      </c>
      <c r="E79" s="8">
        <v>0.28500000000000003</v>
      </c>
      <c r="F79" s="8">
        <v>0.29000000000000004</v>
      </c>
      <c r="G79" s="8">
        <v>0.29499999999999998</v>
      </c>
      <c r="H79" s="8">
        <v>0.3</v>
      </c>
      <c r="I79" s="8">
        <v>0.30499999999999999</v>
      </c>
      <c r="J79" s="8">
        <v>0.30499999999999999</v>
      </c>
      <c r="K79" s="8">
        <v>0.31</v>
      </c>
      <c r="L79" s="8">
        <v>0.31</v>
      </c>
      <c r="M79" s="8">
        <v>0.315</v>
      </c>
      <c r="O79" s="52">
        <v>93000</v>
      </c>
      <c r="P79" s="7">
        <v>674379.79556836269</v>
      </c>
      <c r="Q79" s="7">
        <v>639531.65214734874</v>
      </c>
      <c r="R79" s="7">
        <v>607428.91596431856</v>
      </c>
      <c r="S79" s="7">
        <v>577834.53823526308</v>
      </c>
      <c r="T79" s="7">
        <v>550532.40697104426</v>
      </c>
      <c r="U79" s="7">
        <v>525325.55245820608</v>
      </c>
      <c r="V79" s="7">
        <v>502034.49037580297</v>
      </c>
      <c r="W79" s="7">
        <v>480495.69527959352</v>
      </c>
      <c r="X79" s="7">
        <v>453131.80660434079</v>
      </c>
      <c r="Y79" s="7">
        <v>435074.95344220981</v>
      </c>
      <c r="Z79" s="7">
        <v>411688.09917607793</v>
      </c>
      <c r="AA79" s="7">
        <v>396488.84233043966</v>
      </c>
      <c r="AC79" s="52">
        <v>93000</v>
      </c>
      <c r="AD79" s="12">
        <f t="shared" si="13"/>
        <v>7.2513956512727171</v>
      </c>
      <c r="AE79" s="12">
        <f t="shared" si="14"/>
        <v>6.8766844316919222</v>
      </c>
      <c r="AF79" s="12">
        <f t="shared" si="15"/>
        <v>6.531493720046436</v>
      </c>
      <c r="AG79" s="12">
        <f t="shared" si="16"/>
        <v>6.2132746046802483</v>
      </c>
      <c r="AH79" s="12">
        <f t="shared" si="17"/>
        <v>5.919703300763917</v>
      </c>
      <c r="AI79" s="12">
        <f t="shared" si="18"/>
        <v>5.6486618543893128</v>
      </c>
      <c r="AJ79" s="12">
        <f t="shared" si="19"/>
        <v>5.3982203266215372</v>
      </c>
      <c r="AK79" s="12">
        <f t="shared" si="20"/>
        <v>5.1666203793504684</v>
      </c>
      <c r="AL79" s="12">
        <f t="shared" si="21"/>
        <v>4.8723850172509762</v>
      </c>
      <c r="AM79" s="12">
        <f t="shared" si="22"/>
        <v>4.678225305830213</v>
      </c>
      <c r="AN79" s="12">
        <f t="shared" si="23"/>
        <v>4.4267537545814832</v>
      </c>
      <c r="AO79" s="12">
        <f t="shared" si="24"/>
        <v>4.2633208852735445</v>
      </c>
    </row>
    <row r="80" spans="1:41" x14ac:dyDescent="0.2">
      <c r="A80" s="52">
        <v>94000</v>
      </c>
      <c r="B80" s="8">
        <v>0.27</v>
      </c>
      <c r="C80" s="8">
        <v>0.27500000000000002</v>
      </c>
      <c r="D80" s="8">
        <v>0.28000000000000003</v>
      </c>
      <c r="E80" s="8">
        <v>0.28500000000000003</v>
      </c>
      <c r="F80" s="8">
        <v>0.29000000000000004</v>
      </c>
      <c r="G80" s="8">
        <v>0.29499999999999998</v>
      </c>
      <c r="H80" s="8">
        <v>0.3</v>
      </c>
      <c r="I80" s="8">
        <v>0.30499999999999999</v>
      </c>
      <c r="J80" s="8">
        <v>0.30499999999999999</v>
      </c>
      <c r="K80" s="8">
        <v>0.31</v>
      </c>
      <c r="L80" s="8">
        <v>0.31</v>
      </c>
      <c r="M80" s="8">
        <v>0.315</v>
      </c>
      <c r="O80" s="52">
        <v>94000</v>
      </c>
      <c r="P80" s="7">
        <v>681631.19121963542</v>
      </c>
      <c r="Q80" s="7">
        <v>646408.33657904062</v>
      </c>
      <c r="R80" s="7">
        <v>613960.40968436492</v>
      </c>
      <c r="S80" s="7">
        <v>584047.81283994322</v>
      </c>
      <c r="T80" s="7">
        <v>556452.11027180811</v>
      </c>
      <c r="U80" s="7">
        <v>530974.21431259543</v>
      </c>
      <c r="V80" s="7">
        <v>507432.71070242452</v>
      </c>
      <c r="W80" s="7">
        <v>485662.31565894396</v>
      </c>
      <c r="X80" s="7">
        <v>458004.19162159174</v>
      </c>
      <c r="Y80" s="7">
        <v>439753.17874804005</v>
      </c>
      <c r="Z80" s="7">
        <v>416114.85293065949</v>
      </c>
      <c r="AA80" s="7">
        <v>400752.16321571323</v>
      </c>
      <c r="AC80" s="52">
        <v>94000</v>
      </c>
      <c r="AD80" s="12">
        <f t="shared" si="13"/>
        <v>7.2513956512727171</v>
      </c>
      <c r="AE80" s="12">
        <f t="shared" si="14"/>
        <v>6.8766844316919213</v>
      </c>
      <c r="AF80" s="12">
        <f t="shared" si="15"/>
        <v>6.5314937200464351</v>
      </c>
      <c r="AG80" s="12">
        <f t="shared" si="16"/>
        <v>6.2132746046802474</v>
      </c>
      <c r="AH80" s="12">
        <f t="shared" si="17"/>
        <v>5.9197033007639162</v>
      </c>
      <c r="AI80" s="12">
        <f t="shared" si="18"/>
        <v>5.6486618543893128</v>
      </c>
      <c r="AJ80" s="12">
        <f t="shared" si="19"/>
        <v>5.3982203266215372</v>
      </c>
      <c r="AK80" s="12">
        <f t="shared" si="20"/>
        <v>5.1666203793504675</v>
      </c>
      <c r="AL80" s="12">
        <f t="shared" si="21"/>
        <v>4.8723850172509762</v>
      </c>
      <c r="AM80" s="12">
        <f t="shared" si="22"/>
        <v>4.678225305830213</v>
      </c>
      <c r="AN80" s="12">
        <f t="shared" si="23"/>
        <v>4.4267537545814841</v>
      </c>
      <c r="AO80" s="12">
        <f t="shared" si="24"/>
        <v>4.2633208852735454</v>
      </c>
    </row>
    <row r="81" spans="1:41" x14ac:dyDescent="0.2">
      <c r="A81" s="52">
        <v>95000</v>
      </c>
      <c r="B81" s="8">
        <v>0.27</v>
      </c>
      <c r="C81" s="8">
        <v>0.27500000000000002</v>
      </c>
      <c r="D81" s="8">
        <v>0.28000000000000003</v>
      </c>
      <c r="E81" s="8">
        <v>0.28500000000000003</v>
      </c>
      <c r="F81" s="8">
        <v>0.29000000000000004</v>
      </c>
      <c r="G81" s="8">
        <v>0.29499999999999998</v>
      </c>
      <c r="H81" s="8">
        <v>0.3</v>
      </c>
      <c r="I81" s="8">
        <v>0.30499999999999999</v>
      </c>
      <c r="J81" s="8">
        <v>0.30499999999999999</v>
      </c>
      <c r="K81" s="8">
        <v>0.31</v>
      </c>
      <c r="L81" s="8">
        <v>0.31</v>
      </c>
      <c r="M81" s="8">
        <v>0.315</v>
      </c>
      <c r="O81" s="52">
        <v>95000</v>
      </c>
      <c r="P81" s="7">
        <v>688882.58687090816</v>
      </c>
      <c r="Q81" s="7">
        <v>653285.02101073251</v>
      </c>
      <c r="R81" s="7">
        <v>620491.90340441139</v>
      </c>
      <c r="S81" s="7">
        <v>590261.08744462347</v>
      </c>
      <c r="T81" s="7">
        <v>562371.81357257196</v>
      </c>
      <c r="U81" s="7">
        <v>536622.87616698467</v>
      </c>
      <c r="V81" s="7">
        <v>512830.93102904607</v>
      </c>
      <c r="W81" s="7">
        <v>490828.93603829452</v>
      </c>
      <c r="X81" s="7">
        <v>462876.57663884282</v>
      </c>
      <c r="Y81" s="7">
        <v>444431.40405387018</v>
      </c>
      <c r="Z81" s="7">
        <v>420541.60668524087</v>
      </c>
      <c r="AA81" s="7">
        <v>405015.48410098674</v>
      </c>
      <c r="AC81" s="52">
        <v>95000</v>
      </c>
      <c r="AD81" s="12">
        <f t="shared" si="13"/>
        <v>7.2513956512727171</v>
      </c>
      <c r="AE81" s="12">
        <f t="shared" si="14"/>
        <v>6.8766844316919213</v>
      </c>
      <c r="AF81" s="12">
        <f t="shared" si="15"/>
        <v>6.531493720046436</v>
      </c>
      <c r="AG81" s="12">
        <f t="shared" si="16"/>
        <v>6.2132746046802474</v>
      </c>
      <c r="AH81" s="12">
        <f t="shared" si="17"/>
        <v>5.9197033007639153</v>
      </c>
      <c r="AI81" s="12">
        <f t="shared" si="18"/>
        <v>5.6486618543893119</v>
      </c>
      <c r="AJ81" s="12">
        <f t="shared" si="19"/>
        <v>5.3982203266215372</v>
      </c>
      <c r="AK81" s="12">
        <f t="shared" si="20"/>
        <v>5.1666203793504684</v>
      </c>
      <c r="AL81" s="12">
        <f t="shared" si="21"/>
        <v>4.8723850172509771</v>
      </c>
      <c r="AM81" s="12">
        <f t="shared" si="22"/>
        <v>4.6782253058302121</v>
      </c>
      <c r="AN81" s="12">
        <f t="shared" si="23"/>
        <v>4.4267537545814832</v>
      </c>
      <c r="AO81" s="12">
        <f t="shared" si="24"/>
        <v>4.2633208852735445</v>
      </c>
    </row>
    <row r="82" spans="1:41" x14ac:dyDescent="0.2">
      <c r="A82" s="52">
        <v>96000</v>
      </c>
      <c r="B82" s="8">
        <v>0.27</v>
      </c>
      <c r="C82" s="8">
        <v>0.27500000000000002</v>
      </c>
      <c r="D82" s="8">
        <v>0.28000000000000003</v>
      </c>
      <c r="E82" s="8">
        <v>0.28500000000000003</v>
      </c>
      <c r="F82" s="8">
        <v>0.29000000000000004</v>
      </c>
      <c r="G82" s="8">
        <v>0.29499999999999998</v>
      </c>
      <c r="H82" s="8">
        <v>0.3</v>
      </c>
      <c r="I82" s="8">
        <v>0.30499999999999999</v>
      </c>
      <c r="J82" s="8">
        <v>0.30499999999999999</v>
      </c>
      <c r="K82" s="8">
        <v>0.31</v>
      </c>
      <c r="L82" s="8">
        <v>0.31</v>
      </c>
      <c r="M82" s="8">
        <v>0.315</v>
      </c>
      <c r="O82" s="52">
        <v>96000</v>
      </c>
      <c r="P82" s="7">
        <v>696133.98252218089</v>
      </c>
      <c r="Q82" s="7">
        <v>660161.70544242451</v>
      </c>
      <c r="R82" s="7">
        <v>627023.39712445787</v>
      </c>
      <c r="S82" s="7">
        <v>596474.36204930372</v>
      </c>
      <c r="T82" s="7">
        <v>568291.51687333593</v>
      </c>
      <c r="U82" s="7">
        <v>542271.53802137403</v>
      </c>
      <c r="V82" s="7">
        <v>518229.15135566762</v>
      </c>
      <c r="W82" s="7">
        <v>495995.55641764496</v>
      </c>
      <c r="X82" s="7">
        <v>467748.96165609371</v>
      </c>
      <c r="Y82" s="7">
        <v>449109.62935970043</v>
      </c>
      <c r="Z82" s="7">
        <v>424968.36043982243</v>
      </c>
      <c r="AA82" s="7">
        <v>409278.80498626031</v>
      </c>
      <c r="AC82" s="52">
        <v>96000</v>
      </c>
      <c r="AD82" s="12">
        <f t="shared" si="13"/>
        <v>7.2513956512727171</v>
      </c>
      <c r="AE82" s="12">
        <f t="shared" si="14"/>
        <v>6.8766844316919222</v>
      </c>
      <c r="AF82" s="12">
        <f t="shared" si="15"/>
        <v>6.531493720046436</v>
      </c>
      <c r="AG82" s="12">
        <f t="shared" si="16"/>
        <v>6.2132746046802474</v>
      </c>
      <c r="AH82" s="12">
        <f t="shared" si="17"/>
        <v>5.9197033007639162</v>
      </c>
      <c r="AI82" s="12">
        <f t="shared" si="18"/>
        <v>5.6486618543893128</v>
      </c>
      <c r="AJ82" s="12">
        <f t="shared" si="19"/>
        <v>5.3982203266215381</v>
      </c>
      <c r="AK82" s="12">
        <f t="shared" si="20"/>
        <v>5.1666203793504684</v>
      </c>
      <c r="AL82" s="12">
        <f t="shared" si="21"/>
        <v>4.8723850172509762</v>
      </c>
      <c r="AM82" s="12">
        <f t="shared" si="22"/>
        <v>4.678225305830213</v>
      </c>
      <c r="AN82" s="12">
        <f t="shared" si="23"/>
        <v>4.4267537545814832</v>
      </c>
      <c r="AO82" s="12">
        <f t="shared" si="24"/>
        <v>4.2633208852735445</v>
      </c>
    </row>
    <row r="83" spans="1:41" x14ac:dyDescent="0.2">
      <c r="A83" s="52">
        <v>97000</v>
      </c>
      <c r="B83" s="8">
        <v>0.27</v>
      </c>
      <c r="C83" s="8">
        <v>0.27500000000000002</v>
      </c>
      <c r="D83" s="8">
        <v>0.28000000000000003</v>
      </c>
      <c r="E83" s="8">
        <v>0.28500000000000003</v>
      </c>
      <c r="F83" s="8">
        <v>0.29000000000000004</v>
      </c>
      <c r="G83" s="8">
        <v>0.29499999999999998</v>
      </c>
      <c r="H83" s="8">
        <v>0.3</v>
      </c>
      <c r="I83" s="8">
        <v>0.30499999999999999</v>
      </c>
      <c r="J83" s="8">
        <v>0.30499999999999999</v>
      </c>
      <c r="K83" s="8">
        <v>0.31</v>
      </c>
      <c r="L83" s="8">
        <v>0.31</v>
      </c>
      <c r="M83" s="8">
        <v>0.315</v>
      </c>
      <c r="O83" s="52">
        <v>97000</v>
      </c>
      <c r="P83" s="7">
        <v>703385.37817345362</v>
      </c>
      <c r="Q83" s="7">
        <v>667038.3898741164</v>
      </c>
      <c r="R83" s="7">
        <v>633554.89084450412</v>
      </c>
      <c r="S83" s="7">
        <v>602687.63665398397</v>
      </c>
      <c r="T83" s="7">
        <v>574211.22017409978</v>
      </c>
      <c r="U83" s="7">
        <v>547920.19987576338</v>
      </c>
      <c r="V83" s="7">
        <v>523627.37168228911</v>
      </c>
      <c r="W83" s="7">
        <v>501162.17679699539</v>
      </c>
      <c r="X83" s="7">
        <v>472621.34667334467</v>
      </c>
      <c r="Y83" s="7">
        <v>453787.85466553067</v>
      </c>
      <c r="Z83" s="7">
        <v>429395.11419440393</v>
      </c>
      <c r="AA83" s="7">
        <v>413542.12587153388</v>
      </c>
      <c r="AC83" s="52">
        <v>97000</v>
      </c>
      <c r="AD83" s="12">
        <f t="shared" si="13"/>
        <v>7.251395651272718</v>
      </c>
      <c r="AE83" s="12">
        <f t="shared" si="14"/>
        <v>6.8766844316919213</v>
      </c>
      <c r="AF83" s="12">
        <f t="shared" si="15"/>
        <v>6.5314937200464342</v>
      </c>
      <c r="AG83" s="12">
        <f t="shared" si="16"/>
        <v>6.2132746046802474</v>
      </c>
      <c r="AH83" s="12">
        <f t="shared" si="17"/>
        <v>5.9197033007639153</v>
      </c>
      <c r="AI83" s="12">
        <f t="shared" si="18"/>
        <v>5.6486618543893137</v>
      </c>
      <c r="AJ83" s="12">
        <f t="shared" si="19"/>
        <v>5.3982203266215372</v>
      </c>
      <c r="AK83" s="12">
        <f t="shared" si="20"/>
        <v>5.1666203793504684</v>
      </c>
      <c r="AL83" s="12">
        <f t="shared" si="21"/>
        <v>4.8723850172509762</v>
      </c>
      <c r="AM83" s="12">
        <f t="shared" si="22"/>
        <v>4.678225305830213</v>
      </c>
      <c r="AN83" s="12">
        <f t="shared" si="23"/>
        <v>4.4267537545814841</v>
      </c>
      <c r="AO83" s="12">
        <f t="shared" si="24"/>
        <v>4.2633208852735454</v>
      </c>
    </row>
    <row r="84" spans="1:41" x14ac:dyDescent="0.2">
      <c r="A84" s="52">
        <v>98000</v>
      </c>
      <c r="B84" s="8">
        <v>0.27</v>
      </c>
      <c r="C84" s="8">
        <v>0.27500000000000002</v>
      </c>
      <c r="D84" s="8">
        <v>0.28000000000000003</v>
      </c>
      <c r="E84" s="8">
        <v>0.28500000000000003</v>
      </c>
      <c r="F84" s="8">
        <v>0.29000000000000004</v>
      </c>
      <c r="G84" s="8">
        <v>0.29499999999999998</v>
      </c>
      <c r="H84" s="8">
        <v>0.3</v>
      </c>
      <c r="I84" s="8">
        <v>0.30499999999999999</v>
      </c>
      <c r="J84" s="8">
        <v>0.30499999999999999</v>
      </c>
      <c r="K84" s="8">
        <v>0.31</v>
      </c>
      <c r="L84" s="8">
        <v>0.31</v>
      </c>
      <c r="M84" s="8">
        <v>0.315</v>
      </c>
      <c r="O84" s="52">
        <v>98000</v>
      </c>
      <c r="P84" s="7">
        <v>710636.77382472635</v>
      </c>
      <c r="Q84" s="7">
        <v>673915.07430580829</v>
      </c>
      <c r="R84" s="7">
        <v>640086.38456455059</v>
      </c>
      <c r="S84" s="7">
        <v>608900.91125866421</v>
      </c>
      <c r="T84" s="7">
        <v>580130.92347486375</v>
      </c>
      <c r="U84" s="7">
        <v>553568.86173015262</v>
      </c>
      <c r="V84" s="7">
        <v>529025.59200891072</v>
      </c>
      <c r="W84" s="7">
        <v>506328.79717634589</v>
      </c>
      <c r="X84" s="7">
        <v>477493.73169059574</v>
      </c>
      <c r="Y84" s="7">
        <v>458466.0799713608</v>
      </c>
      <c r="Z84" s="7">
        <v>433821.86794898537</v>
      </c>
      <c r="AA84" s="7">
        <v>417805.44675680739</v>
      </c>
      <c r="AC84" s="52">
        <v>98000</v>
      </c>
      <c r="AD84" s="12">
        <f t="shared" si="13"/>
        <v>7.251395651272718</v>
      </c>
      <c r="AE84" s="12">
        <f t="shared" si="14"/>
        <v>6.8766844316919213</v>
      </c>
      <c r="AF84" s="12">
        <f t="shared" si="15"/>
        <v>6.5314937200464342</v>
      </c>
      <c r="AG84" s="12">
        <f t="shared" si="16"/>
        <v>6.2132746046802474</v>
      </c>
      <c r="AH84" s="12">
        <f t="shared" si="17"/>
        <v>5.9197033007639162</v>
      </c>
      <c r="AI84" s="12">
        <f t="shared" si="18"/>
        <v>5.6486618543893128</v>
      </c>
      <c r="AJ84" s="12">
        <f t="shared" si="19"/>
        <v>5.3982203266215381</v>
      </c>
      <c r="AK84" s="12">
        <f t="shared" si="20"/>
        <v>5.1666203793504684</v>
      </c>
      <c r="AL84" s="12">
        <f t="shared" si="21"/>
        <v>4.8723850172509771</v>
      </c>
      <c r="AM84" s="12">
        <f t="shared" si="22"/>
        <v>4.6782253058302121</v>
      </c>
      <c r="AN84" s="12">
        <f t="shared" si="23"/>
        <v>4.4267537545814832</v>
      </c>
      <c r="AO84" s="12">
        <f t="shared" si="24"/>
        <v>4.2633208852735445</v>
      </c>
    </row>
    <row r="85" spans="1:41" x14ac:dyDescent="0.2">
      <c r="A85" s="52">
        <v>99000</v>
      </c>
      <c r="B85" s="8">
        <v>0.27</v>
      </c>
      <c r="C85" s="8">
        <v>0.27500000000000002</v>
      </c>
      <c r="D85" s="8">
        <v>0.28000000000000003</v>
      </c>
      <c r="E85" s="8">
        <v>0.28500000000000003</v>
      </c>
      <c r="F85" s="8">
        <v>0.29000000000000004</v>
      </c>
      <c r="G85" s="8">
        <v>0.29499999999999998</v>
      </c>
      <c r="H85" s="8">
        <v>0.3</v>
      </c>
      <c r="I85" s="8">
        <v>0.30499999999999999</v>
      </c>
      <c r="J85" s="8">
        <v>0.30499999999999999</v>
      </c>
      <c r="K85" s="8">
        <v>0.31</v>
      </c>
      <c r="L85" s="8">
        <v>0.31</v>
      </c>
      <c r="M85" s="8">
        <v>0.315</v>
      </c>
      <c r="O85" s="52">
        <v>99000</v>
      </c>
      <c r="P85" s="7">
        <v>717888.16947599908</v>
      </c>
      <c r="Q85" s="7">
        <v>680791.75873750029</v>
      </c>
      <c r="R85" s="7">
        <v>646617.87828459707</v>
      </c>
      <c r="S85" s="7">
        <v>615114.18586334446</v>
      </c>
      <c r="T85" s="7">
        <v>586050.62677562772</v>
      </c>
      <c r="U85" s="7">
        <v>559217.52358454198</v>
      </c>
      <c r="V85" s="7">
        <v>534423.81233553216</v>
      </c>
      <c r="W85" s="7">
        <v>511495.41755569633</v>
      </c>
      <c r="X85" s="7">
        <v>482366.1167078467</v>
      </c>
      <c r="Y85" s="7">
        <v>463144.30527719104</v>
      </c>
      <c r="Z85" s="7">
        <v>438248.62170356687</v>
      </c>
      <c r="AA85" s="7">
        <v>422068.76764208096</v>
      </c>
      <c r="AC85" s="52">
        <v>99000</v>
      </c>
      <c r="AD85" s="12">
        <f t="shared" si="13"/>
        <v>7.251395651272718</v>
      </c>
      <c r="AE85" s="12">
        <f t="shared" si="14"/>
        <v>6.8766844316919222</v>
      </c>
      <c r="AF85" s="12">
        <f t="shared" si="15"/>
        <v>6.5314937200464351</v>
      </c>
      <c r="AG85" s="12">
        <f t="shared" si="16"/>
        <v>6.2132746046802474</v>
      </c>
      <c r="AH85" s="12">
        <f t="shared" si="17"/>
        <v>5.9197033007639162</v>
      </c>
      <c r="AI85" s="12">
        <f t="shared" si="18"/>
        <v>5.6486618543893128</v>
      </c>
      <c r="AJ85" s="12">
        <f t="shared" si="19"/>
        <v>5.3982203266215372</v>
      </c>
      <c r="AK85" s="12">
        <f t="shared" si="20"/>
        <v>5.1666203793504684</v>
      </c>
      <c r="AL85" s="12">
        <f t="shared" si="21"/>
        <v>4.8723850172509771</v>
      </c>
      <c r="AM85" s="12">
        <f t="shared" si="22"/>
        <v>4.678225305830213</v>
      </c>
      <c r="AN85" s="12">
        <f t="shared" si="23"/>
        <v>4.4267537545814832</v>
      </c>
      <c r="AO85" s="12">
        <f t="shared" si="24"/>
        <v>4.2633208852735454</v>
      </c>
    </row>
    <row r="86" spans="1:41" x14ac:dyDescent="0.2">
      <c r="A86" s="52">
        <v>100000</v>
      </c>
      <c r="B86" s="8">
        <v>0.27</v>
      </c>
      <c r="C86" s="8">
        <v>0.27500000000000002</v>
      </c>
      <c r="D86" s="8">
        <v>0.28000000000000003</v>
      </c>
      <c r="E86" s="8">
        <v>0.28500000000000003</v>
      </c>
      <c r="F86" s="8">
        <v>0.29000000000000004</v>
      </c>
      <c r="G86" s="8">
        <v>0.29499999999999998</v>
      </c>
      <c r="H86" s="8">
        <v>0.3</v>
      </c>
      <c r="I86" s="8">
        <v>0.30499999999999999</v>
      </c>
      <c r="J86" s="8">
        <v>0.30499999999999999</v>
      </c>
      <c r="K86" s="8">
        <v>0.31</v>
      </c>
      <c r="L86" s="8">
        <v>0.31</v>
      </c>
      <c r="M86" s="8">
        <v>0.315</v>
      </c>
      <c r="O86" s="52">
        <v>100000</v>
      </c>
      <c r="P86" s="7">
        <v>725139.56512727169</v>
      </c>
      <c r="Q86" s="7">
        <v>687668.44316919218</v>
      </c>
      <c r="R86" s="7">
        <v>653149.37200464343</v>
      </c>
      <c r="S86" s="7">
        <v>621327.46046802471</v>
      </c>
      <c r="T86" s="7">
        <v>591970.33007639158</v>
      </c>
      <c r="U86" s="7">
        <v>564866.18543893134</v>
      </c>
      <c r="V86" s="7">
        <v>539822.03266215371</v>
      </c>
      <c r="W86" s="7">
        <v>516662.03793504677</v>
      </c>
      <c r="X86" s="7">
        <v>487238.50172509759</v>
      </c>
      <c r="Y86" s="7">
        <v>467822.53058302129</v>
      </c>
      <c r="Z86" s="7">
        <v>442675.37545814837</v>
      </c>
      <c r="AA86" s="7">
        <v>426332.08852735447</v>
      </c>
      <c r="AC86" s="52">
        <v>100000</v>
      </c>
      <c r="AD86" s="12">
        <f t="shared" si="13"/>
        <v>7.2513956512727171</v>
      </c>
      <c r="AE86" s="12">
        <f t="shared" si="14"/>
        <v>6.8766844316919213</v>
      </c>
      <c r="AF86" s="12">
        <f t="shared" si="15"/>
        <v>6.5314937200464342</v>
      </c>
      <c r="AG86" s="12">
        <f t="shared" si="16"/>
        <v>6.2132746046802474</v>
      </c>
      <c r="AH86" s="12">
        <f t="shared" si="17"/>
        <v>5.9197033007639162</v>
      </c>
      <c r="AI86" s="12">
        <f t="shared" si="18"/>
        <v>5.6486618543893137</v>
      </c>
      <c r="AJ86" s="12">
        <f t="shared" si="19"/>
        <v>5.3982203266215372</v>
      </c>
      <c r="AK86" s="12">
        <f t="shared" si="20"/>
        <v>5.1666203793504675</v>
      </c>
      <c r="AL86" s="12">
        <f t="shared" si="21"/>
        <v>4.8723850172509762</v>
      </c>
      <c r="AM86" s="12">
        <f t="shared" si="22"/>
        <v>4.678225305830213</v>
      </c>
      <c r="AN86" s="12">
        <f t="shared" si="23"/>
        <v>4.4267537545814832</v>
      </c>
      <c r="AO86" s="12">
        <f t="shared" si="24"/>
        <v>4.2633208852735445</v>
      </c>
    </row>
    <row r="87" spans="1:41" x14ac:dyDescent="0.2">
      <c r="A87" s="52">
        <v>101000</v>
      </c>
      <c r="B87" s="8">
        <v>0.27</v>
      </c>
      <c r="C87" s="8">
        <v>0.27500000000000002</v>
      </c>
      <c r="D87" s="8">
        <v>0.28000000000000003</v>
      </c>
      <c r="E87" s="8">
        <v>0.28500000000000003</v>
      </c>
      <c r="F87" s="8">
        <v>0.29000000000000004</v>
      </c>
      <c r="G87" s="8">
        <v>0.29499999999999998</v>
      </c>
      <c r="H87" s="8">
        <v>0.3</v>
      </c>
      <c r="I87" s="8">
        <v>0.30499999999999999</v>
      </c>
      <c r="J87" s="8">
        <v>0.30499999999999999</v>
      </c>
      <c r="K87" s="8">
        <v>0.31</v>
      </c>
      <c r="L87" s="8">
        <v>0.31</v>
      </c>
      <c r="M87" s="8">
        <v>0.315</v>
      </c>
      <c r="O87" s="52">
        <v>101000</v>
      </c>
      <c r="P87" s="7">
        <v>732390.96077854442</v>
      </c>
      <c r="Q87" s="7">
        <v>694545.12760088407</v>
      </c>
      <c r="R87" s="7">
        <v>659680.86572468991</v>
      </c>
      <c r="S87" s="7">
        <v>627540.73507270496</v>
      </c>
      <c r="T87" s="7">
        <v>597890.03337715543</v>
      </c>
      <c r="U87" s="7">
        <v>570514.84729332058</v>
      </c>
      <c r="V87" s="7">
        <v>545220.25298877526</v>
      </c>
      <c r="W87" s="7">
        <v>521828.65831439733</v>
      </c>
      <c r="X87" s="7">
        <v>492110.88674234867</v>
      </c>
      <c r="Y87" s="7">
        <v>472500.75588885148</v>
      </c>
      <c r="Z87" s="7">
        <v>447102.12921272981</v>
      </c>
      <c r="AA87" s="7">
        <v>430595.40941262804</v>
      </c>
      <c r="AC87" s="52">
        <v>101000</v>
      </c>
      <c r="AD87" s="12">
        <f t="shared" si="13"/>
        <v>7.2513956512727171</v>
      </c>
      <c r="AE87" s="12">
        <f t="shared" si="14"/>
        <v>6.8766844316919213</v>
      </c>
      <c r="AF87" s="12">
        <f t="shared" si="15"/>
        <v>6.5314937200464351</v>
      </c>
      <c r="AG87" s="12">
        <f t="shared" si="16"/>
        <v>6.2132746046802474</v>
      </c>
      <c r="AH87" s="12">
        <f t="shared" si="17"/>
        <v>5.9197033007639153</v>
      </c>
      <c r="AI87" s="12">
        <f t="shared" si="18"/>
        <v>5.6486618543893128</v>
      </c>
      <c r="AJ87" s="12">
        <f t="shared" si="19"/>
        <v>5.3982203266215372</v>
      </c>
      <c r="AK87" s="12">
        <f t="shared" si="20"/>
        <v>5.1666203793504684</v>
      </c>
      <c r="AL87" s="12">
        <f t="shared" si="21"/>
        <v>4.8723850172509771</v>
      </c>
      <c r="AM87" s="12">
        <f t="shared" si="22"/>
        <v>4.678225305830213</v>
      </c>
      <c r="AN87" s="12">
        <f t="shared" si="23"/>
        <v>4.4267537545814832</v>
      </c>
      <c r="AO87" s="12">
        <f t="shared" si="24"/>
        <v>4.2633208852735454</v>
      </c>
    </row>
    <row r="88" spans="1:41" x14ac:dyDescent="0.2">
      <c r="A88" s="52">
        <v>102000</v>
      </c>
      <c r="B88" s="8">
        <v>0.27</v>
      </c>
      <c r="C88" s="8">
        <v>0.27500000000000002</v>
      </c>
      <c r="D88" s="8">
        <v>0.28000000000000003</v>
      </c>
      <c r="E88" s="8">
        <v>0.28500000000000003</v>
      </c>
      <c r="F88" s="8">
        <v>0.29000000000000004</v>
      </c>
      <c r="G88" s="8">
        <v>0.29499999999999998</v>
      </c>
      <c r="H88" s="8">
        <v>0.3</v>
      </c>
      <c r="I88" s="8">
        <v>0.30499999999999999</v>
      </c>
      <c r="J88" s="8">
        <v>0.30499999999999999</v>
      </c>
      <c r="K88" s="8">
        <v>0.31</v>
      </c>
      <c r="L88" s="8">
        <v>0.31</v>
      </c>
      <c r="M88" s="8">
        <v>0.315</v>
      </c>
      <c r="O88" s="52">
        <v>102000</v>
      </c>
      <c r="P88" s="7">
        <v>739642.35642981716</v>
      </c>
      <c r="Q88" s="7">
        <v>701421.81203257607</v>
      </c>
      <c r="R88" s="7">
        <v>666212.35944473639</v>
      </c>
      <c r="S88" s="7">
        <v>633754.00967738521</v>
      </c>
      <c r="T88" s="7">
        <v>603809.7366779194</v>
      </c>
      <c r="U88" s="7">
        <v>576163.50914770993</v>
      </c>
      <c r="V88" s="7">
        <v>550618.47331539681</v>
      </c>
      <c r="W88" s="7">
        <v>526995.27869374771</v>
      </c>
      <c r="X88" s="7">
        <v>496983.27175959962</v>
      </c>
      <c r="Y88" s="7">
        <v>477178.98119468172</v>
      </c>
      <c r="Z88" s="7">
        <v>451528.88296731131</v>
      </c>
      <c r="AA88" s="7">
        <v>434858.73029790155</v>
      </c>
      <c r="AC88" s="52">
        <v>102000</v>
      </c>
      <c r="AD88" s="12">
        <f t="shared" si="13"/>
        <v>7.2513956512727171</v>
      </c>
      <c r="AE88" s="12">
        <f t="shared" si="14"/>
        <v>6.8766844316919222</v>
      </c>
      <c r="AF88" s="12">
        <f t="shared" si="15"/>
        <v>6.5314937200464351</v>
      </c>
      <c r="AG88" s="12">
        <f t="shared" si="16"/>
        <v>6.2132746046802474</v>
      </c>
      <c r="AH88" s="12">
        <f t="shared" si="17"/>
        <v>5.9197033007639153</v>
      </c>
      <c r="AI88" s="12">
        <f t="shared" si="18"/>
        <v>5.6486618543893128</v>
      </c>
      <c r="AJ88" s="12">
        <f t="shared" si="19"/>
        <v>5.3982203266215372</v>
      </c>
      <c r="AK88" s="12">
        <f t="shared" si="20"/>
        <v>5.1666203793504675</v>
      </c>
      <c r="AL88" s="12">
        <f t="shared" si="21"/>
        <v>4.8723850172509771</v>
      </c>
      <c r="AM88" s="12">
        <f t="shared" si="22"/>
        <v>4.678225305830213</v>
      </c>
      <c r="AN88" s="12">
        <f t="shared" si="23"/>
        <v>4.4267537545814832</v>
      </c>
      <c r="AO88" s="12">
        <f t="shared" si="24"/>
        <v>4.2633208852735445</v>
      </c>
    </row>
    <row r="89" spans="1:41" x14ac:dyDescent="0.2">
      <c r="A89" s="52">
        <v>103000</v>
      </c>
      <c r="B89" s="8">
        <v>0.27</v>
      </c>
      <c r="C89" s="8">
        <v>0.27500000000000002</v>
      </c>
      <c r="D89" s="8">
        <v>0.28000000000000003</v>
      </c>
      <c r="E89" s="8">
        <v>0.28500000000000003</v>
      </c>
      <c r="F89" s="8">
        <v>0.29000000000000004</v>
      </c>
      <c r="G89" s="8">
        <v>0.29499999999999998</v>
      </c>
      <c r="H89" s="8">
        <v>0.3</v>
      </c>
      <c r="I89" s="8">
        <v>0.30499999999999999</v>
      </c>
      <c r="J89" s="8">
        <v>0.30499999999999999</v>
      </c>
      <c r="K89" s="8">
        <v>0.31</v>
      </c>
      <c r="L89" s="8">
        <v>0.31</v>
      </c>
      <c r="M89" s="8">
        <v>0.315</v>
      </c>
      <c r="O89" s="52">
        <v>103000</v>
      </c>
      <c r="P89" s="7">
        <v>746893.75208109</v>
      </c>
      <c r="Q89" s="7">
        <v>708298.49646426784</v>
      </c>
      <c r="R89" s="7">
        <v>672743.85316478275</v>
      </c>
      <c r="S89" s="7">
        <v>639967.28428206546</v>
      </c>
      <c r="T89" s="7">
        <v>609729.43997868337</v>
      </c>
      <c r="U89" s="7">
        <v>581812.17100209929</v>
      </c>
      <c r="V89" s="7">
        <v>556016.69364201836</v>
      </c>
      <c r="W89" s="7">
        <v>532161.8990730982</v>
      </c>
      <c r="X89" s="7">
        <v>501855.65677685058</v>
      </c>
      <c r="Y89" s="7">
        <v>481857.20650051197</v>
      </c>
      <c r="Z89" s="7">
        <v>455955.63672189281</v>
      </c>
      <c r="AA89" s="7">
        <v>439122.05118317512</v>
      </c>
      <c r="AC89" s="52">
        <v>103000</v>
      </c>
      <c r="AD89" s="12">
        <f t="shared" si="13"/>
        <v>7.2513956512727189</v>
      </c>
      <c r="AE89" s="12">
        <f t="shared" si="14"/>
        <v>6.8766844316919205</v>
      </c>
      <c r="AF89" s="12">
        <f t="shared" si="15"/>
        <v>6.5314937200464342</v>
      </c>
      <c r="AG89" s="12">
        <f t="shared" si="16"/>
        <v>6.2132746046802474</v>
      </c>
      <c r="AH89" s="12">
        <f t="shared" si="17"/>
        <v>5.9197033007639162</v>
      </c>
      <c r="AI89" s="12">
        <f t="shared" si="18"/>
        <v>5.6486618543893137</v>
      </c>
      <c r="AJ89" s="12">
        <f t="shared" si="19"/>
        <v>5.3982203266215372</v>
      </c>
      <c r="AK89" s="12">
        <f t="shared" si="20"/>
        <v>5.1666203793504684</v>
      </c>
      <c r="AL89" s="12">
        <f t="shared" si="21"/>
        <v>4.8723850172509762</v>
      </c>
      <c r="AM89" s="12">
        <f t="shared" si="22"/>
        <v>4.678225305830213</v>
      </c>
      <c r="AN89" s="12">
        <f t="shared" si="23"/>
        <v>4.4267537545814832</v>
      </c>
      <c r="AO89" s="12">
        <f t="shared" si="24"/>
        <v>4.2633208852735445</v>
      </c>
    </row>
    <row r="90" spans="1:41" x14ac:dyDescent="0.2">
      <c r="A90" s="52">
        <v>104000</v>
      </c>
      <c r="B90" s="8">
        <v>0.27</v>
      </c>
      <c r="C90" s="8">
        <v>0.27500000000000002</v>
      </c>
      <c r="D90" s="8">
        <v>0.28000000000000003</v>
      </c>
      <c r="E90" s="8">
        <v>0.28500000000000003</v>
      </c>
      <c r="F90" s="8">
        <v>0.29000000000000004</v>
      </c>
      <c r="G90" s="8">
        <v>0.29499999999999998</v>
      </c>
      <c r="H90" s="8">
        <v>0.3</v>
      </c>
      <c r="I90" s="8">
        <v>0.30499999999999999</v>
      </c>
      <c r="J90" s="8">
        <v>0.30499999999999999</v>
      </c>
      <c r="K90" s="8">
        <v>0.31</v>
      </c>
      <c r="L90" s="8">
        <v>0.31</v>
      </c>
      <c r="M90" s="8">
        <v>0.315</v>
      </c>
      <c r="O90" s="52">
        <v>104000</v>
      </c>
      <c r="P90" s="7">
        <v>754145.14773236273</v>
      </c>
      <c r="Q90" s="7">
        <v>715175.18089595973</v>
      </c>
      <c r="R90" s="7">
        <v>679275.34688482923</v>
      </c>
      <c r="S90" s="7">
        <v>646180.55888674571</v>
      </c>
      <c r="T90" s="7">
        <v>615649.14327944722</v>
      </c>
      <c r="U90" s="7">
        <v>587460.83285648853</v>
      </c>
      <c r="V90" s="7">
        <v>561414.91396863991</v>
      </c>
      <c r="W90" s="7">
        <v>537328.5194524487</v>
      </c>
      <c r="X90" s="7">
        <v>506728.04179410159</v>
      </c>
      <c r="Y90" s="7">
        <v>486535.43180634209</v>
      </c>
      <c r="Z90" s="7">
        <v>460382.39047647425</v>
      </c>
      <c r="AA90" s="7">
        <v>443385.37206844869</v>
      </c>
      <c r="AC90" s="52">
        <v>104000</v>
      </c>
      <c r="AD90" s="12">
        <f t="shared" si="13"/>
        <v>7.2513956512727189</v>
      </c>
      <c r="AE90" s="12">
        <f t="shared" si="14"/>
        <v>6.8766844316919205</v>
      </c>
      <c r="AF90" s="12">
        <f t="shared" si="15"/>
        <v>6.5314937200464351</v>
      </c>
      <c r="AG90" s="12">
        <f t="shared" si="16"/>
        <v>6.2132746046802474</v>
      </c>
      <c r="AH90" s="12">
        <f t="shared" si="17"/>
        <v>5.9197033007639153</v>
      </c>
      <c r="AI90" s="12">
        <f t="shared" si="18"/>
        <v>5.6486618543893128</v>
      </c>
      <c r="AJ90" s="12">
        <f t="shared" si="19"/>
        <v>5.3982203266215381</v>
      </c>
      <c r="AK90" s="12">
        <f t="shared" si="20"/>
        <v>5.1666203793504684</v>
      </c>
      <c r="AL90" s="12">
        <f t="shared" si="21"/>
        <v>4.8723850172509771</v>
      </c>
      <c r="AM90" s="12">
        <f t="shared" si="22"/>
        <v>4.6782253058302121</v>
      </c>
      <c r="AN90" s="12">
        <f t="shared" si="23"/>
        <v>4.4267537545814832</v>
      </c>
      <c r="AO90" s="12">
        <f t="shared" si="24"/>
        <v>4.2633208852735454</v>
      </c>
    </row>
    <row r="91" spans="1:41" x14ac:dyDescent="0.2">
      <c r="A91" s="52">
        <v>105000</v>
      </c>
      <c r="B91" s="8">
        <v>0.27</v>
      </c>
      <c r="C91" s="8">
        <v>0.27500000000000002</v>
      </c>
      <c r="D91" s="8">
        <v>0.28000000000000003</v>
      </c>
      <c r="E91" s="8">
        <v>0.28500000000000003</v>
      </c>
      <c r="F91" s="8">
        <v>0.29000000000000004</v>
      </c>
      <c r="G91" s="8">
        <v>0.29499999999999998</v>
      </c>
      <c r="H91" s="8">
        <v>0.3</v>
      </c>
      <c r="I91" s="8">
        <v>0.30499999999999999</v>
      </c>
      <c r="J91" s="8">
        <v>0.30499999999999999</v>
      </c>
      <c r="K91" s="8">
        <v>0.31</v>
      </c>
      <c r="L91" s="8">
        <v>0.31</v>
      </c>
      <c r="M91" s="8">
        <v>0.315</v>
      </c>
      <c r="O91" s="52">
        <v>105000</v>
      </c>
      <c r="P91" s="7">
        <v>761396.54338363546</v>
      </c>
      <c r="Q91" s="7">
        <v>722051.86532765173</v>
      </c>
      <c r="R91" s="7">
        <v>685806.8406048757</v>
      </c>
      <c r="S91" s="7">
        <v>652393.83349142596</v>
      </c>
      <c r="T91" s="7">
        <v>621568.84658021119</v>
      </c>
      <c r="U91" s="7">
        <v>593109.49471087789</v>
      </c>
      <c r="V91" s="7">
        <v>566813.13429526147</v>
      </c>
      <c r="W91" s="7">
        <v>542495.13983179908</v>
      </c>
      <c r="X91" s="7">
        <v>511600.42681135255</v>
      </c>
      <c r="Y91" s="7">
        <v>491213.65711217234</v>
      </c>
      <c r="Z91" s="7">
        <v>464809.14423105575</v>
      </c>
      <c r="AA91" s="7">
        <v>447648.6929537222</v>
      </c>
      <c r="AC91" s="52">
        <v>105000</v>
      </c>
      <c r="AD91" s="12">
        <f t="shared" si="13"/>
        <v>7.2513956512727189</v>
      </c>
      <c r="AE91" s="12">
        <f t="shared" si="14"/>
        <v>6.8766844316919213</v>
      </c>
      <c r="AF91" s="12">
        <f t="shared" si="15"/>
        <v>6.5314937200464351</v>
      </c>
      <c r="AG91" s="12">
        <f t="shared" si="16"/>
        <v>6.2132746046802474</v>
      </c>
      <c r="AH91" s="12">
        <f t="shared" si="17"/>
        <v>5.9197033007639162</v>
      </c>
      <c r="AI91" s="12">
        <f t="shared" si="18"/>
        <v>5.6486618543893128</v>
      </c>
      <c r="AJ91" s="12">
        <f t="shared" si="19"/>
        <v>5.3982203266215381</v>
      </c>
      <c r="AK91" s="12">
        <f t="shared" si="20"/>
        <v>5.1666203793504675</v>
      </c>
      <c r="AL91" s="12">
        <f t="shared" si="21"/>
        <v>4.8723850172509771</v>
      </c>
      <c r="AM91" s="12">
        <f t="shared" si="22"/>
        <v>4.678225305830213</v>
      </c>
      <c r="AN91" s="12">
        <f t="shared" si="23"/>
        <v>4.4267537545814832</v>
      </c>
      <c r="AO91" s="12">
        <f t="shared" si="24"/>
        <v>4.2633208852735445</v>
      </c>
    </row>
    <row r="92" spans="1:41" x14ac:dyDescent="0.2">
      <c r="A92" s="52">
        <v>106000</v>
      </c>
      <c r="B92" s="8">
        <v>0.27</v>
      </c>
      <c r="C92" s="8">
        <v>0.27500000000000002</v>
      </c>
      <c r="D92" s="8">
        <v>0.28000000000000003</v>
      </c>
      <c r="E92" s="8">
        <v>0.28500000000000003</v>
      </c>
      <c r="F92" s="8">
        <v>0.29000000000000004</v>
      </c>
      <c r="G92" s="8">
        <v>0.29499999999999998</v>
      </c>
      <c r="H92" s="8">
        <v>0.3</v>
      </c>
      <c r="I92" s="8">
        <v>0.30499999999999999</v>
      </c>
      <c r="J92" s="8">
        <v>0.30499999999999999</v>
      </c>
      <c r="K92" s="8">
        <v>0.31</v>
      </c>
      <c r="L92" s="8">
        <v>0.31</v>
      </c>
      <c r="M92" s="8">
        <v>0.315</v>
      </c>
      <c r="O92" s="52">
        <v>106000</v>
      </c>
      <c r="P92" s="7">
        <v>768647.9390349082</v>
      </c>
      <c r="Q92" s="7">
        <v>728928.54975934362</v>
      </c>
      <c r="R92" s="7">
        <v>692338.33432492206</v>
      </c>
      <c r="S92" s="7">
        <v>658607.10809610621</v>
      </c>
      <c r="T92" s="7">
        <v>627488.54988097504</v>
      </c>
      <c r="U92" s="7">
        <v>598758.15656526724</v>
      </c>
      <c r="V92" s="7">
        <v>572211.35462188302</v>
      </c>
      <c r="W92" s="7">
        <v>547661.76021114958</v>
      </c>
      <c r="X92" s="7">
        <v>516472.8118286035</v>
      </c>
      <c r="Y92" s="7">
        <v>495891.88241800258</v>
      </c>
      <c r="Z92" s="7">
        <v>469235.89798563725</v>
      </c>
      <c r="AA92" s="7">
        <v>451912.01383899577</v>
      </c>
      <c r="AC92" s="52">
        <v>106000</v>
      </c>
      <c r="AD92" s="12">
        <f t="shared" si="13"/>
        <v>7.2513956512727189</v>
      </c>
      <c r="AE92" s="12">
        <f t="shared" si="14"/>
        <v>6.8766844316919213</v>
      </c>
      <c r="AF92" s="12">
        <f t="shared" si="15"/>
        <v>6.5314937200464342</v>
      </c>
      <c r="AG92" s="12">
        <f t="shared" si="16"/>
        <v>6.2132746046802474</v>
      </c>
      <c r="AH92" s="12">
        <f t="shared" si="17"/>
        <v>5.9197033007639153</v>
      </c>
      <c r="AI92" s="12">
        <f t="shared" si="18"/>
        <v>5.6486618543893137</v>
      </c>
      <c r="AJ92" s="12">
        <f t="shared" si="19"/>
        <v>5.3982203266215381</v>
      </c>
      <c r="AK92" s="12">
        <f t="shared" si="20"/>
        <v>5.1666203793504675</v>
      </c>
      <c r="AL92" s="12">
        <f t="shared" si="21"/>
        <v>4.8723850172509762</v>
      </c>
      <c r="AM92" s="12">
        <f t="shared" si="22"/>
        <v>4.678225305830213</v>
      </c>
      <c r="AN92" s="12">
        <f t="shared" si="23"/>
        <v>4.4267537545814832</v>
      </c>
      <c r="AO92" s="12">
        <f t="shared" si="24"/>
        <v>4.2633208852735454</v>
      </c>
    </row>
    <row r="93" spans="1:41" x14ac:dyDescent="0.2">
      <c r="A93" s="52">
        <v>107000</v>
      </c>
      <c r="B93" s="8">
        <v>0.27</v>
      </c>
      <c r="C93" s="8">
        <v>0.27500000000000002</v>
      </c>
      <c r="D93" s="8">
        <v>0.28000000000000003</v>
      </c>
      <c r="E93" s="8">
        <v>0.28500000000000003</v>
      </c>
      <c r="F93" s="8">
        <v>0.29000000000000004</v>
      </c>
      <c r="G93" s="8">
        <v>0.29499999999999998</v>
      </c>
      <c r="H93" s="8">
        <v>0.3</v>
      </c>
      <c r="I93" s="8">
        <v>0.30499999999999999</v>
      </c>
      <c r="J93" s="8">
        <v>0.30499999999999999</v>
      </c>
      <c r="K93" s="8">
        <v>0.31</v>
      </c>
      <c r="L93" s="8">
        <v>0.31</v>
      </c>
      <c r="M93" s="8">
        <v>0.315</v>
      </c>
      <c r="O93" s="52">
        <v>107000</v>
      </c>
      <c r="P93" s="7">
        <v>775899.33468618093</v>
      </c>
      <c r="Q93" s="7">
        <v>735805.2341910355</v>
      </c>
      <c r="R93" s="7">
        <v>698869.82804496854</v>
      </c>
      <c r="S93" s="7">
        <v>664820.38270078646</v>
      </c>
      <c r="T93" s="7">
        <v>633408.2531817389</v>
      </c>
      <c r="U93" s="7">
        <v>604406.81841965648</v>
      </c>
      <c r="V93" s="7">
        <v>577609.57494850457</v>
      </c>
      <c r="W93" s="7">
        <v>552828.38059050008</v>
      </c>
      <c r="X93" s="7">
        <v>521345.19684585452</v>
      </c>
      <c r="Y93" s="7">
        <v>500570.10772383277</v>
      </c>
      <c r="Z93" s="7">
        <v>473662.65174021869</v>
      </c>
      <c r="AA93" s="7">
        <v>456175.33472426928</v>
      </c>
      <c r="AC93" s="52">
        <v>107000</v>
      </c>
      <c r="AD93" s="12">
        <f t="shared" si="13"/>
        <v>7.2513956512727189</v>
      </c>
      <c r="AE93" s="12">
        <f t="shared" si="14"/>
        <v>6.8766844316919205</v>
      </c>
      <c r="AF93" s="12">
        <f t="shared" si="15"/>
        <v>6.5314937200464351</v>
      </c>
      <c r="AG93" s="12">
        <f t="shared" si="16"/>
        <v>6.2132746046802474</v>
      </c>
      <c r="AH93" s="12">
        <f t="shared" si="17"/>
        <v>5.9197033007639153</v>
      </c>
      <c r="AI93" s="12">
        <f t="shared" si="18"/>
        <v>5.6486618543893128</v>
      </c>
      <c r="AJ93" s="12">
        <f t="shared" si="19"/>
        <v>5.3982203266215381</v>
      </c>
      <c r="AK93" s="12">
        <f t="shared" si="20"/>
        <v>5.1666203793504684</v>
      </c>
      <c r="AL93" s="12">
        <f t="shared" si="21"/>
        <v>4.8723850172509771</v>
      </c>
      <c r="AM93" s="12">
        <f t="shared" si="22"/>
        <v>4.678225305830213</v>
      </c>
      <c r="AN93" s="12">
        <f t="shared" si="23"/>
        <v>4.4267537545814832</v>
      </c>
      <c r="AO93" s="12">
        <f t="shared" si="24"/>
        <v>4.2633208852735445</v>
      </c>
    </row>
    <row r="94" spans="1:41" x14ac:dyDescent="0.2">
      <c r="A94" s="52">
        <v>108000</v>
      </c>
      <c r="B94" s="8">
        <v>0.27</v>
      </c>
      <c r="C94" s="8">
        <v>0.27500000000000002</v>
      </c>
      <c r="D94" s="8">
        <v>0.28000000000000003</v>
      </c>
      <c r="E94" s="8">
        <v>0.28500000000000003</v>
      </c>
      <c r="F94" s="8">
        <v>0.29000000000000004</v>
      </c>
      <c r="G94" s="8">
        <v>0.29499999999999998</v>
      </c>
      <c r="H94" s="8">
        <v>0.3</v>
      </c>
      <c r="I94" s="8">
        <v>0.30499999999999999</v>
      </c>
      <c r="J94" s="8">
        <v>0.30499999999999999</v>
      </c>
      <c r="K94" s="8">
        <v>0.31</v>
      </c>
      <c r="L94" s="8">
        <v>0.31</v>
      </c>
      <c r="M94" s="8">
        <v>0.315</v>
      </c>
      <c r="O94" s="52">
        <v>108000</v>
      </c>
      <c r="P94" s="7">
        <v>783150.73033745366</v>
      </c>
      <c r="Q94" s="7">
        <v>742681.91862272751</v>
      </c>
      <c r="R94" s="7">
        <v>705401.32176501502</v>
      </c>
      <c r="S94" s="7">
        <v>671033.65730546671</v>
      </c>
      <c r="T94" s="7">
        <v>639327.95648250298</v>
      </c>
      <c r="U94" s="7">
        <v>610055.48027404584</v>
      </c>
      <c r="V94" s="7">
        <v>583007.795275126</v>
      </c>
      <c r="W94" s="7">
        <v>557995.00096985057</v>
      </c>
      <c r="X94" s="7">
        <v>526217.58186310541</v>
      </c>
      <c r="Y94" s="7">
        <v>505248.33302966296</v>
      </c>
      <c r="Z94" s="7">
        <v>478089.40549480019</v>
      </c>
      <c r="AA94" s="7">
        <v>460438.65560954285</v>
      </c>
      <c r="AC94" s="52">
        <v>108000</v>
      </c>
      <c r="AD94" s="12">
        <f t="shared" si="13"/>
        <v>7.2513956512727189</v>
      </c>
      <c r="AE94" s="12">
        <f t="shared" si="14"/>
        <v>6.8766844316919213</v>
      </c>
      <c r="AF94" s="12">
        <f t="shared" si="15"/>
        <v>6.5314937200464351</v>
      </c>
      <c r="AG94" s="12">
        <f t="shared" si="16"/>
        <v>6.2132746046802474</v>
      </c>
      <c r="AH94" s="12">
        <f t="shared" si="17"/>
        <v>5.9197033007639162</v>
      </c>
      <c r="AI94" s="12">
        <f t="shared" si="18"/>
        <v>5.6486618543893137</v>
      </c>
      <c r="AJ94" s="12">
        <f t="shared" si="19"/>
        <v>5.3982203266215372</v>
      </c>
      <c r="AK94" s="12">
        <f t="shared" si="20"/>
        <v>5.1666203793504684</v>
      </c>
      <c r="AL94" s="12">
        <f t="shared" si="21"/>
        <v>4.8723850172509762</v>
      </c>
      <c r="AM94" s="12">
        <f t="shared" si="22"/>
        <v>4.678225305830213</v>
      </c>
      <c r="AN94" s="12">
        <f t="shared" si="23"/>
        <v>4.4267537545814832</v>
      </c>
      <c r="AO94" s="12">
        <f t="shared" si="24"/>
        <v>4.2633208852735454</v>
      </c>
    </row>
    <row r="95" spans="1:41" x14ac:dyDescent="0.2">
      <c r="A95" s="52">
        <v>109000</v>
      </c>
      <c r="B95" s="8">
        <v>0.27</v>
      </c>
      <c r="C95" s="8">
        <v>0.27500000000000002</v>
      </c>
      <c r="D95" s="8">
        <v>0.28000000000000003</v>
      </c>
      <c r="E95" s="8">
        <v>0.28500000000000003</v>
      </c>
      <c r="F95" s="8">
        <v>0.29000000000000004</v>
      </c>
      <c r="G95" s="8">
        <v>0.29499999999999998</v>
      </c>
      <c r="H95" s="8">
        <v>0.3</v>
      </c>
      <c r="I95" s="8">
        <v>0.30499999999999999</v>
      </c>
      <c r="J95" s="8">
        <v>0.30499999999999999</v>
      </c>
      <c r="K95" s="8">
        <v>0.31</v>
      </c>
      <c r="L95" s="8">
        <v>0.31</v>
      </c>
      <c r="M95" s="8">
        <v>0.315</v>
      </c>
      <c r="O95" s="52">
        <v>109000</v>
      </c>
      <c r="P95" s="7">
        <v>790402.12598872639</v>
      </c>
      <c r="Q95" s="7">
        <v>749558.60305441939</v>
      </c>
      <c r="R95" s="7">
        <v>711932.81548506138</v>
      </c>
      <c r="S95" s="7">
        <v>677246.93191014696</v>
      </c>
      <c r="T95" s="7">
        <v>645247.65978326683</v>
      </c>
      <c r="U95" s="7">
        <v>615704.1421284352</v>
      </c>
      <c r="V95" s="7">
        <v>588406.01560174755</v>
      </c>
      <c r="W95" s="7">
        <v>563161.62134920096</v>
      </c>
      <c r="X95" s="7">
        <v>531089.96688035643</v>
      </c>
      <c r="Y95" s="7">
        <v>509926.5583354932</v>
      </c>
      <c r="Z95" s="7">
        <v>482516.15924938169</v>
      </c>
      <c r="AA95" s="7">
        <v>464701.97649481636</v>
      </c>
      <c r="AC95" s="52">
        <v>109000</v>
      </c>
      <c r="AD95" s="12">
        <f t="shared" si="13"/>
        <v>7.2513956512727189</v>
      </c>
      <c r="AE95" s="12">
        <f t="shared" si="14"/>
        <v>6.8766844316919213</v>
      </c>
      <c r="AF95" s="12">
        <f t="shared" si="15"/>
        <v>6.5314937200464342</v>
      </c>
      <c r="AG95" s="12">
        <f t="shared" si="16"/>
        <v>6.2132746046802474</v>
      </c>
      <c r="AH95" s="12">
        <f t="shared" si="17"/>
        <v>5.9197033007639162</v>
      </c>
      <c r="AI95" s="12">
        <f t="shared" si="18"/>
        <v>5.6486618543893137</v>
      </c>
      <c r="AJ95" s="12">
        <f t="shared" si="19"/>
        <v>5.3982203266215372</v>
      </c>
      <c r="AK95" s="12">
        <f t="shared" si="20"/>
        <v>5.1666203793504675</v>
      </c>
      <c r="AL95" s="12">
        <f t="shared" si="21"/>
        <v>4.8723850172509762</v>
      </c>
      <c r="AM95" s="12">
        <f t="shared" si="22"/>
        <v>4.678225305830213</v>
      </c>
      <c r="AN95" s="12">
        <f t="shared" si="23"/>
        <v>4.4267537545814832</v>
      </c>
      <c r="AO95" s="12">
        <f t="shared" si="24"/>
        <v>4.2633208852735445</v>
      </c>
    </row>
    <row r="96" spans="1:41" x14ac:dyDescent="0.2">
      <c r="A96" s="52">
        <v>110000</v>
      </c>
      <c r="B96" s="8">
        <v>0.27</v>
      </c>
      <c r="C96" s="8">
        <v>0.27500000000000002</v>
      </c>
      <c r="D96" s="8">
        <v>0.28000000000000003</v>
      </c>
      <c r="E96" s="8">
        <v>0.28500000000000003</v>
      </c>
      <c r="F96" s="8">
        <v>0.29000000000000004</v>
      </c>
      <c r="G96" s="8">
        <v>0.29499999999999998</v>
      </c>
      <c r="H96" s="8">
        <v>0.3</v>
      </c>
      <c r="I96" s="8">
        <v>0.30499999999999999</v>
      </c>
      <c r="J96" s="8">
        <v>0.30499999999999999</v>
      </c>
      <c r="K96" s="8">
        <v>0.31</v>
      </c>
      <c r="L96" s="8">
        <v>0.31</v>
      </c>
      <c r="M96" s="8">
        <v>0.315</v>
      </c>
      <c r="O96" s="52">
        <v>110000</v>
      </c>
      <c r="P96" s="7">
        <v>797653.52163999912</v>
      </c>
      <c r="Q96" s="7">
        <v>756435.28748611128</v>
      </c>
      <c r="R96" s="7">
        <v>718464.30920510786</v>
      </c>
      <c r="S96" s="7">
        <v>683460.20651482721</v>
      </c>
      <c r="T96" s="7">
        <v>651167.36308403069</v>
      </c>
      <c r="U96" s="7">
        <v>621352.80398282444</v>
      </c>
      <c r="V96" s="7">
        <v>593804.2359283691</v>
      </c>
      <c r="W96" s="7">
        <v>568328.24172855145</v>
      </c>
      <c r="X96" s="7">
        <v>535962.35189760744</v>
      </c>
      <c r="Y96" s="7">
        <v>514604.78364132339</v>
      </c>
      <c r="Z96" s="7">
        <v>486942.91300396313</v>
      </c>
      <c r="AA96" s="7">
        <v>468965.29738008993</v>
      </c>
      <c r="AC96" s="52">
        <v>110000</v>
      </c>
      <c r="AD96" s="12">
        <f t="shared" si="13"/>
        <v>7.2513956512727189</v>
      </c>
      <c r="AE96" s="12">
        <f t="shared" si="14"/>
        <v>6.8766844316919205</v>
      </c>
      <c r="AF96" s="12">
        <f t="shared" si="15"/>
        <v>6.5314937200464351</v>
      </c>
      <c r="AG96" s="12">
        <f t="shared" si="16"/>
        <v>6.2132746046802474</v>
      </c>
      <c r="AH96" s="12">
        <f t="shared" si="17"/>
        <v>5.9197033007639153</v>
      </c>
      <c r="AI96" s="12">
        <f t="shared" si="18"/>
        <v>5.6486618543893128</v>
      </c>
      <c r="AJ96" s="12">
        <f t="shared" si="19"/>
        <v>5.3982203266215372</v>
      </c>
      <c r="AK96" s="12">
        <f t="shared" si="20"/>
        <v>5.1666203793504675</v>
      </c>
      <c r="AL96" s="12">
        <f t="shared" si="21"/>
        <v>4.8723850172509771</v>
      </c>
      <c r="AM96" s="12">
        <f t="shared" si="22"/>
        <v>4.678225305830213</v>
      </c>
      <c r="AN96" s="12">
        <f t="shared" si="23"/>
        <v>4.4267537545814832</v>
      </c>
      <c r="AO96" s="12">
        <f t="shared" si="24"/>
        <v>4.2633208852735445</v>
      </c>
    </row>
    <row r="97" spans="1:41" x14ac:dyDescent="0.2">
      <c r="A97" s="52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O97" s="52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C97" s="5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1:41" x14ac:dyDescent="0.2">
      <c r="A98" s="52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O98" s="52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C98" s="5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</row>
    <row r="99" spans="1:41" x14ac:dyDescent="0.2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17" spans="2:13" x14ac:dyDescent="0.2"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</row>
    <row r="149" spans="1:13" x14ac:dyDescent="0.2">
      <c r="A149" s="7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1:13" x14ac:dyDescent="0.2">
      <c r="A150" s="7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1:13" x14ac:dyDescent="0.2">
      <c r="A151" s="7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">
      <c r="A152" s="7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1:13" x14ac:dyDescent="0.2">
      <c r="A153" s="7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">
      <c r="A154" s="7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1:13" x14ac:dyDescent="0.2">
      <c r="A155" s="7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">
      <c r="A156" s="7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1:13" x14ac:dyDescent="0.2">
      <c r="A157" s="7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">
      <c r="A158" s="7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1:13" x14ac:dyDescent="0.2">
      <c r="A159" s="7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">
      <c r="A160" s="7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spans="1:13" x14ac:dyDescent="0.2">
      <c r="A161" s="7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">
      <c r="A162" s="7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1:13" x14ac:dyDescent="0.2">
      <c r="A163" s="7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">
      <c r="A164" s="7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1:13" x14ac:dyDescent="0.2">
      <c r="A165" s="7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">
      <c r="A166" s="7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</row>
    <row r="167" spans="1:13" x14ac:dyDescent="0.2">
      <c r="A167" s="7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">
      <c r="A168" s="7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</row>
    <row r="169" spans="1:13" x14ac:dyDescent="0.2">
      <c r="A169" s="7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">
      <c r="A170" s="7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</row>
    <row r="171" spans="1:13" x14ac:dyDescent="0.2">
      <c r="A171" s="7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">
      <c r="A172" s="7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</row>
    <row r="173" spans="1:13" x14ac:dyDescent="0.2">
      <c r="A173" s="7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">
      <c r="A174" s="7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spans="1:13" x14ac:dyDescent="0.2">
      <c r="A175" s="7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">
      <c r="A176" s="7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spans="1:13" x14ac:dyDescent="0.2">
      <c r="A177" s="7"/>
      <c r="B177" s="8"/>
      <c r="C177" s="8"/>
      <c r="D177" s="8"/>
      <c r="E177" s="8"/>
      <c r="F177" s="8"/>
      <c r="G177" s="13"/>
      <c r="H177" s="13"/>
      <c r="I177" s="13"/>
      <c r="J177" s="13"/>
      <c r="K177" s="13"/>
      <c r="L177" s="13"/>
      <c r="M177" s="13"/>
    </row>
    <row r="178" spans="1:13" x14ac:dyDescent="0.2">
      <c r="A178" s="7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1:13" x14ac:dyDescent="0.2">
      <c r="A179" s="7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1:13" x14ac:dyDescent="0.2">
      <c r="A180" s="7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1:13" x14ac:dyDescent="0.2">
      <c r="A181" s="7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1:13" x14ac:dyDescent="0.2">
      <c r="A182" s="7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1:13" x14ac:dyDescent="0.2">
      <c r="A183" s="7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1:13" x14ac:dyDescent="0.2">
      <c r="A184" s="7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1:13" x14ac:dyDescent="0.2">
      <c r="A185" s="7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1:13" x14ac:dyDescent="0.2">
      <c r="A186" s="7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1:13" x14ac:dyDescent="0.2">
      <c r="A187" s="7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</row>
    <row r="188" spans="1:13" x14ac:dyDescent="0.2">
      <c r="A188" s="7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</row>
    <row r="189" spans="1:13" x14ac:dyDescent="0.2">
      <c r="A189" s="7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spans="1:13" x14ac:dyDescent="0.2">
      <c r="A190" s="7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1:13" x14ac:dyDescent="0.2">
      <c r="A191" s="7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spans="1:13" x14ac:dyDescent="0.2">
      <c r="A192" s="7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1:13" x14ac:dyDescent="0.2">
      <c r="A193" s="7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</row>
    <row r="194" spans="1:13" x14ac:dyDescent="0.2">
      <c r="A194" s="7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1:13" x14ac:dyDescent="0.2">
      <c r="A195" s="7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1:13" x14ac:dyDescent="0.2">
      <c r="A196" s="7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1:13" x14ac:dyDescent="0.2">
      <c r="A197" s="7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</row>
    <row r="198" spans="1:13" x14ac:dyDescent="0.2">
      <c r="A198" s="7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1:13" x14ac:dyDescent="0.2">
      <c r="A199" s="7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1:13" x14ac:dyDescent="0.2">
      <c r="A200" s="7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1:13" x14ac:dyDescent="0.2">
      <c r="A201" s="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1:13" x14ac:dyDescent="0.2"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</row>
    <row r="203" spans="1:13" x14ac:dyDescent="0.2"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</row>
    <row r="204" spans="1:13" x14ac:dyDescent="0.2"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</row>
    <row r="205" spans="1:13" x14ac:dyDescent="0.2"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</row>
    <row r="206" spans="1:13" x14ac:dyDescent="0.2"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</row>
    <row r="207" spans="1:13" x14ac:dyDescent="0.2"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</row>
    <row r="208" spans="1:13" x14ac:dyDescent="0.2"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</row>
    <row r="209" spans="2:13" x14ac:dyDescent="0.2"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</row>
    <row r="210" spans="2:13" x14ac:dyDescent="0.2"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</row>
    <row r="211" spans="2:13" x14ac:dyDescent="0.2"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</row>
    <row r="212" spans="2:13" x14ac:dyDescent="0.2"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</row>
    <row r="213" spans="2:13" x14ac:dyDescent="0.2"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</row>
    <row r="214" spans="2:13" x14ac:dyDescent="0.2"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</row>
    <row r="215" spans="2:13" x14ac:dyDescent="0.2"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</row>
    <row r="216" spans="2:13" x14ac:dyDescent="0.2"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</row>
    <row r="217" spans="2:13" x14ac:dyDescent="0.2"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</row>
    <row r="218" spans="2:13" x14ac:dyDescent="0.2"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</row>
    <row r="219" spans="2:13" x14ac:dyDescent="0.2"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</row>
    <row r="220" spans="2:13" x14ac:dyDescent="0.2"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</row>
    <row r="221" spans="2:13" x14ac:dyDescent="0.2"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</row>
    <row r="222" spans="2:13" x14ac:dyDescent="0.2"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</row>
    <row r="223" spans="2:13" x14ac:dyDescent="0.2"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</row>
    <row r="224" spans="2:13" x14ac:dyDescent="0.2"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</row>
    <row r="225" spans="2:13" x14ac:dyDescent="0.2"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</row>
    <row r="226" spans="2:13" x14ac:dyDescent="0.2"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</row>
    <row r="227" spans="2:13" x14ac:dyDescent="0.2"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</row>
    <row r="228" spans="2:13" x14ac:dyDescent="0.2"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</row>
    <row r="229" spans="2:13" x14ac:dyDescent="0.2"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</row>
    <row r="230" spans="2:13" x14ac:dyDescent="0.2"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</row>
    <row r="231" spans="2:13" x14ac:dyDescent="0.2"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</row>
    <row r="232" spans="2:13" x14ac:dyDescent="0.2"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</row>
    <row r="233" spans="2:13" x14ac:dyDescent="0.2"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</row>
    <row r="234" spans="2:13" x14ac:dyDescent="0.2"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</row>
    <row r="235" spans="2:13" x14ac:dyDescent="0.2"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</row>
    <row r="236" spans="2:13" x14ac:dyDescent="0.2"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</row>
    <row r="237" spans="2:13" x14ac:dyDescent="0.2"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</row>
    <row r="238" spans="2:13" x14ac:dyDescent="0.2"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</row>
    <row r="239" spans="2:13" x14ac:dyDescent="0.2"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</row>
    <row r="240" spans="2:13" x14ac:dyDescent="0.2"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</row>
    <row r="241" spans="1:13" x14ac:dyDescent="0.2"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</row>
    <row r="242" spans="1:13" x14ac:dyDescent="0.2"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</row>
    <row r="243" spans="1:13" x14ac:dyDescent="0.2"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</row>
    <row r="244" spans="1:13" x14ac:dyDescent="0.2"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</row>
    <row r="247" spans="1:13" x14ac:dyDescent="0.2">
      <c r="A247" s="7"/>
    </row>
    <row r="248" spans="1:13" x14ac:dyDescent="0.2">
      <c r="A248" s="7"/>
      <c r="C248" s="60"/>
      <c r="D248" s="60"/>
      <c r="E248" s="60"/>
      <c r="F248" s="60"/>
      <c r="G248" s="60"/>
      <c r="H248" s="60"/>
      <c r="I248" s="60"/>
      <c r="J248" s="60"/>
      <c r="K248" s="60"/>
      <c r="L248" s="60"/>
    </row>
    <row r="249" spans="1:13" x14ac:dyDescent="0.2">
      <c r="A249" s="7"/>
      <c r="C249" s="60"/>
      <c r="D249" s="60"/>
      <c r="E249" s="60"/>
      <c r="F249" s="60"/>
      <c r="G249" s="60"/>
      <c r="H249" s="60"/>
      <c r="I249" s="60"/>
      <c r="J249" s="60"/>
      <c r="K249" s="60"/>
      <c r="L249" s="60"/>
    </row>
    <row r="250" spans="1:13" x14ac:dyDescent="0.2">
      <c r="A250" s="7"/>
      <c r="C250" s="60"/>
      <c r="D250" s="60"/>
      <c r="E250" s="60"/>
      <c r="F250" s="60"/>
      <c r="G250" s="60"/>
      <c r="H250" s="60"/>
      <c r="I250" s="60"/>
      <c r="J250" s="60"/>
      <c r="K250" s="60"/>
      <c r="L250" s="60"/>
    </row>
    <row r="251" spans="1:13" x14ac:dyDescent="0.2">
      <c r="A251" s="7"/>
      <c r="C251" s="60"/>
      <c r="D251" s="60"/>
      <c r="E251" s="60"/>
      <c r="F251" s="60"/>
      <c r="G251" s="60"/>
      <c r="H251" s="60"/>
      <c r="I251" s="60"/>
      <c r="J251" s="60"/>
      <c r="K251" s="60"/>
      <c r="L251" s="60"/>
    </row>
    <row r="252" spans="1:13" x14ac:dyDescent="0.2">
      <c r="A252" s="7"/>
      <c r="C252" s="60"/>
      <c r="D252" s="60"/>
      <c r="E252" s="60"/>
      <c r="F252" s="60"/>
      <c r="G252" s="60"/>
      <c r="H252" s="60"/>
      <c r="I252" s="60"/>
      <c r="J252" s="60"/>
      <c r="K252" s="60"/>
      <c r="L252" s="60"/>
    </row>
    <row r="253" spans="1:13" x14ac:dyDescent="0.2">
      <c r="A253" s="7"/>
      <c r="C253" s="60"/>
      <c r="D253" s="60"/>
      <c r="E253" s="60"/>
      <c r="F253" s="60"/>
      <c r="G253" s="60"/>
      <c r="H253" s="60"/>
      <c r="I253" s="60"/>
      <c r="J253" s="60"/>
      <c r="K253" s="60"/>
      <c r="L253" s="60"/>
    </row>
    <row r="254" spans="1:13" x14ac:dyDescent="0.2">
      <c r="A254" s="7"/>
      <c r="C254" s="60"/>
      <c r="D254" s="60"/>
      <c r="E254" s="60"/>
      <c r="F254" s="60"/>
      <c r="G254" s="60"/>
      <c r="H254" s="60"/>
      <c r="I254" s="60"/>
      <c r="J254" s="60"/>
      <c r="K254" s="60"/>
      <c r="L254" s="60"/>
    </row>
    <row r="255" spans="1:13" x14ac:dyDescent="0.2">
      <c r="A255" s="7"/>
      <c r="C255" s="60"/>
      <c r="D255" s="60"/>
      <c r="E255" s="60"/>
      <c r="F255" s="60"/>
      <c r="G255" s="60"/>
      <c r="H255" s="60"/>
      <c r="I255" s="60"/>
      <c r="J255" s="60"/>
      <c r="K255" s="60"/>
      <c r="L255" s="60"/>
    </row>
    <row r="256" spans="1:13" x14ac:dyDescent="0.2">
      <c r="A256" s="7"/>
      <c r="C256" s="60"/>
      <c r="D256" s="60"/>
      <c r="E256" s="60"/>
      <c r="F256" s="60"/>
      <c r="G256" s="60"/>
      <c r="H256" s="60"/>
      <c r="I256" s="60"/>
      <c r="J256" s="60"/>
      <c r="K256" s="60"/>
      <c r="L256" s="60"/>
    </row>
    <row r="257" spans="1:12" x14ac:dyDescent="0.2">
      <c r="A257" s="7"/>
      <c r="C257" s="60"/>
      <c r="D257" s="60"/>
      <c r="E257" s="60"/>
      <c r="F257" s="60"/>
      <c r="G257" s="60"/>
      <c r="H257" s="60"/>
      <c r="I257" s="60"/>
      <c r="J257" s="60"/>
      <c r="K257" s="60"/>
      <c r="L257" s="60"/>
    </row>
    <row r="258" spans="1:12" x14ac:dyDescent="0.2">
      <c r="A258" s="7"/>
      <c r="C258" s="60"/>
      <c r="D258" s="60"/>
      <c r="E258" s="60"/>
      <c r="F258" s="60"/>
      <c r="G258" s="60"/>
      <c r="H258" s="60"/>
      <c r="I258" s="60"/>
      <c r="J258" s="60"/>
      <c r="K258" s="60"/>
      <c r="L258" s="60"/>
    </row>
    <row r="259" spans="1:12" x14ac:dyDescent="0.2">
      <c r="A259" s="7"/>
      <c r="C259" s="60"/>
      <c r="D259" s="60"/>
      <c r="E259" s="60"/>
      <c r="F259" s="60"/>
      <c r="G259" s="60"/>
      <c r="H259" s="60"/>
      <c r="I259" s="60"/>
      <c r="J259" s="60"/>
      <c r="K259" s="60"/>
      <c r="L259" s="60"/>
    </row>
    <row r="260" spans="1:12" x14ac:dyDescent="0.2">
      <c r="A260" s="7"/>
      <c r="C260" s="60"/>
      <c r="D260" s="60"/>
      <c r="E260" s="60"/>
      <c r="F260" s="60"/>
      <c r="G260" s="60"/>
      <c r="H260" s="60"/>
      <c r="I260" s="60"/>
      <c r="J260" s="60"/>
      <c r="K260" s="60"/>
      <c r="L260" s="60"/>
    </row>
    <row r="261" spans="1:12" x14ac:dyDescent="0.2">
      <c r="A261" s="7"/>
      <c r="C261" s="60"/>
      <c r="D261" s="60"/>
      <c r="E261" s="60"/>
      <c r="F261" s="60"/>
      <c r="G261" s="60"/>
      <c r="H261" s="60"/>
      <c r="I261" s="60"/>
      <c r="J261" s="60"/>
      <c r="K261" s="60"/>
      <c r="L261" s="60"/>
    </row>
    <row r="262" spans="1:12" x14ac:dyDescent="0.2">
      <c r="A262" s="7"/>
      <c r="C262" s="60"/>
      <c r="D262" s="60"/>
      <c r="E262" s="60"/>
      <c r="F262" s="60"/>
      <c r="G262" s="60"/>
      <c r="H262" s="60"/>
      <c r="I262" s="60"/>
      <c r="J262" s="60"/>
      <c r="K262" s="60"/>
      <c r="L262" s="60"/>
    </row>
    <row r="263" spans="1:12" x14ac:dyDescent="0.2">
      <c r="A263" s="7"/>
      <c r="C263" s="60"/>
      <c r="D263" s="60"/>
      <c r="E263" s="60"/>
      <c r="F263" s="60"/>
      <c r="G263" s="60"/>
      <c r="H263" s="60"/>
      <c r="I263" s="60"/>
      <c r="J263" s="60"/>
      <c r="K263" s="60"/>
      <c r="L263" s="60"/>
    </row>
    <row r="264" spans="1:12" x14ac:dyDescent="0.2">
      <c r="A264" s="7"/>
      <c r="C264" s="60"/>
      <c r="D264" s="60"/>
      <c r="E264" s="60"/>
      <c r="F264" s="60"/>
      <c r="G264" s="60"/>
      <c r="H264" s="60"/>
      <c r="I264" s="60"/>
      <c r="J264" s="60"/>
      <c r="K264" s="60"/>
      <c r="L264" s="60"/>
    </row>
    <row r="265" spans="1:12" x14ac:dyDescent="0.2">
      <c r="A265" s="7"/>
      <c r="C265" s="60"/>
      <c r="D265" s="60"/>
      <c r="E265" s="60"/>
      <c r="F265" s="60"/>
      <c r="G265" s="60"/>
      <c r="H265" s="60"/>
      <c r="I265" s="60"/>
      <c r="J265" s="60"/>
      <c r="K265" s="60"/>
      <c r="L265" s="60"/>
    </row>
    <row r="266" spans="1:12" x14ac:dyDescent="0.2">
      <c r="A266" s="7"/>
      <c r="C266" s="60"/>
      <c r="D266" s="60"/>
      <c r="E266" s="60"/>
      <c r="F266" s="60"/>
      <c r="G266" s="60"/>
      <c r="H266" s="60"/>
      <c r="I266" s="60"/>
      <c r="J266" s="60"/>
      <c r="K266" s="60"/>
      <c r="L266" s="60"/>
    </row>
    <row r="267" spans="1:12" x14ac:dyDescent="0.2">
      <c r="A267" s="7"/>
      <c r="C267" s="60"/>
      <c r="D267" s="60"/>
      <c r="E267" s="60"/>
      <c r="F267" s="60"/>
      <c r="G267" s="60"/>
      <c r="H267" s="60"/>
      <c r="I267" s="60"/>
      <c r="J267" s="60"/>
      <c r="K267" s="60"/>
      <c r="L267" s="60"/>
    </row>
    <row r="268" spans="1:12" x14ac:dyDescent="0.2">
      <c r="A268" s="7"/>
      <c r="C268" s="60"/>
      <c r="D268" s="60"/>
      <c r="E268" s="60"/>
      <c r="F268" s="60"/>
      <c r="G268" s="60"/>
      <c r="H268" s="60"/>
      <c r="I268" s="60"/>
      <c r="J268" s="60"/>
      <c r="K268" s="60"/>
      <c r="L268" s="60"/>
    </row>
    <row r="269" spans="1:12" x14ac:dyDescent="0.2">
      <c r="A269" s="7"/>
      <c r="C269" s="60"/>
      <c r="D269" s="60"/>
      <c r="E269" s="60"/>
      <c r="F269" s="60"/>
      <c r="G269" s="60"/>
      <c r="H269" s="60"/>
      <c r="I269" s="60"/>
      <c r="J269" s="60"/>
      <c r="K269" s="60"/>
      <c r="L269" s="60"/>
    </row>
    <row r="270" spans="1:12" x14ac:dyDescent="0.2">
      <c r="A270" s="7"/>
      <c r="C270" s="60"/>
      <c r="D270" s="60"/>
      <c r="E270" s="60"/>
      <c r="F270" s="60"/>
      <c r="G270" s="60"/>
      <c r="H270" s="60"/>
      <c r="I270" s="60"/>
      <c r="J270" s="60"/>
      <c r="K270" s="60"/>
      <c r="L270" s="60"/>
    </row>
    <row r="271" spans="1:12" x14ac:dyDescent="0.2">
      <c r="A271" s="7"/>
      <c r="C271" s="60"/>
      <c r="D271" s="60"/>
      <c r="E271" s="60"/>
      <c r="F271" s="60"/>
      <c r="G271" s="60"/>
      <c r="H271" s="60"/>
      <c r="I271" s="60"/>
      <c r="J271" s="60"/>
      <c r="K271" s="60"/>
      <c r="L271" s="60"/>
    </row>
    <row r="272" spans="1:12" x14ac:dyDescent="0.2">
      <c r="A272" s="7"/>
      <c r="C272" s="60"/>
      <c r="D272" s="60"/>
      <c r="E272" s="60"/>
      <c r="F272" s="60"/>
      <c r="G272" s="60"/>
      <c r="H272" s="60"/>
      <c r="I272" s="60"/>
      <c r="J272" s="60"/>
      <c r="K272" s="60"/>
      <c r="L272" s="60"/>
    </row>
    <row r="273" spans="1:12" x14ac:dyDescent="0.2">
      <c r="A273" s="7"/>
      <c r="C273" s="60"/>
      <c r="D273" s="60"/>
      <c r="E273" s="60"/>
      <c r="F273" s="60"/>
      <c r="G273" s="60"/>
      <c r="H273" s="60"/>
      <c r="I273" s="60"/>
      <c r="J273" s="60"/>
      <c r="K273" s="60"/>
      <c r="L273" s="60"/>
    </row>
    <row r="274" spans="1:12" x14ac:dyDescent="0.2">
      <c r="A274" s="7"/>
      <c r="C274" s="60"/>
      <c r="D274" s="60"/>
      <c r="E274" s="60"/>
      <c r="F274" s="60"/>
      <c r="G274" s="60"/>
      <c r="H274" s="60"/>
      <c r="I274" s="60"/>
      <c r="J274" s="60"/>
      <c r="K274" s="60"/>
      <c r="L274" s="60"/>
    </row>
    <row r="275" spans="1:12" x14ac:dyDescent="0.2">
      <c r="A275" s="7"/>
      <c r="C275" s="60"/>
      <c r="D275" s="60"/>
      <c r="E275" s="60"/>
      <c r="F275" s="60"/>
      <c r="G275" s="60"/>
      <c r="H275" s="60"/>
      <c r="I275" s="60"/>
      <c r="J275" s="60"/>
      <c r="K275" s="60"/>
      <c r="L275" s="60"/>
    </row>
    <row r="276" spans="1:12" x14ac:dyDescent="0.2">
      <c r="A276" s="7"/>
      <c r="C276" s="60"/>
      <c r="D276" s="60"/>
      <c r="E276" s="60"/>
      <c r="F276" s="60"/>
      <c r="G276" s="60"/>
      <c r="H276" s="60"/>
      <c r="I276" s="60"/>
      <c r="J276" s="60"/>
      <c r="K276" s="60"/>
      <c r="L276" s="60"/>
    </row>
    <row r="277" spans="1:12" x14ac:dyDescent="0.2">
      <c r="A277" s="7"/>
      <c r="C277" s="60"/>
      <c r="D277" s="60"/>
      <c r="E277" s="60"/>
      <c r="F277" s="60"/>
      <c r="G277" s="60"/>
      <c r="H277" s="60"/>
      <c r="I277" s="60"/>
      <c r="J277" s="60"/>
      <c r="K277" s="60"/>
      <c r="L277" s="60"/>
    </row>
    <row r="278" spans="1:12" x14ac:dyDescent="0.2">
      <c r="A278" s="7"/>
      <c r="C278" s="60"/>
      <c r="D278" s="60"/>
      <c r="E278" s="60"/>
      <c r="F278" s="60"/>
      <c r="G278" s="60"/>
      <c r="H278" s="60"/>
      <c r="I278" s="60"/>
      <c r="J278" s="60"/>
      <c r="K278" s="60"/>
      <c r="L278" s="60"/>
    </row>
    <row r="279" spans="1:12" x14ac:dyDescent="0.2">
      <c r="A279" s="7"/>
      <c r="C279" s="60"/>
      <c r="D279" s="60"/>
      <c r="E279" s="60"/>
      <c r="F279" s="60"/>
      <c r="G279" s="60"/>
      <c r="H279" s="60"/>
      <c r="I279" s="60"/>
      <c r="J279" s="60"/>
      <c r="K279" s="60"/>
      <c r="L279" s="60"/>
    </row>
    <row r="280" spans="1:12" x14ac:dyDescent="0.2">
      <c r="A280" s="7"/>
      <c r="C280" s="60"/>
      <c r="D280" s="60"/>
      <c r="E280" s="60"/>
      <c r="F280" s="60"/>
      <c r="G280" s="60"/>
      <c r="H280" s="60"/>
      <c r="I280" s="60"/>
      <c r="J280" s="60"/>
      <c r="K280" s="60"/>
      <c r="L280" s="60"/>
    </row>
    <row r="281" spans="1:12" x14ac:dyDescent="0.2">
      <c r="A281" s="7"/>
      <c r="C281" s="60"/>
      <c r="D281" s="60"/>
      <c r="E281" s="60"/>
      <c r="F281" s="60"/>
      <c r="G281" s="60"/>
      <c r="H281" s="60"/>
      <c r="I281" s="60"/>
      <c r="J281" s="60"/>
      <c r="K281" s="60"/>
      <c r="L281" s="60"/>
    </row>
    <row r="282" spans="1:12" x14ac:dyDescent="0.2">
      <c r="A282" s="7"/>
      <c r="C282" s="60"/>
      <c r="D282" s="60"/>
      <c r="E282" s="60"/>
      <c r="F282" s="60"/>
      <c r="G282" s="60"/>
      <c r="H282" s="60"/>
      <c r="I282" s="60"/>
      <c r="J282" s="60"/>
      <c r="K282" s="60"/>
      <c r="L282" s="60"/>
    </row>
    <row r="283" spans="1:12" x14ac:dyDescent="0.2">
      <c r="A283" s="7"/>
      <c r="C283" s="60"/>
      <c r="D283" s="60"/>
      <c r="E283" s="60"/>
      <c r="F283" s="60"/>
      <c r="G283" s="60"/>
      <c r="H283" s="60"/>
      <c r="I283" s="60"/>
      <c r="J283" s="60"/>
      <c r="K283" s="60"/>
      <c r="L283" s="60"/>
    </row>
    <row r="284" spans="1:12" x14ac:dyDescent="0.2">
      <c r="A284" s="7"/>
      <c r="C284" s="60"/>
      <c r="D284" s="60"/>
      <c r="E284" s="60"/>
      <c r="F284" s="60"/>
      <c r="G284" s="60"/>
      <c r="H284" s="60"/>
      <c r="I284" s="60"/>
      <c r="J284" s="60"/>
      <c r="K284" s="60"/>
      <c r="L284" s="60"/>
    </row>
    <row r="285" spans="1:12" x14ac:dyDescent="0.2">
      <c r="A285" s="7"/>
      <c r="C285" s="60"/>
      <c r="D285" s="60"/>
      <c r="E285" s="60"/>
      <c r="F285" s="60"/>
      <c r="G285" s="60"/>
      <c r="H285" s="60"/>
      <c r="I285" s="60"/>
      <c r="J285" s="60"/>
      <c r="K285" s="60"/>
      <c r="L285" s="60"/>
    </row>
    <row r="286" spans="1:12" x14ac:dyDescent="0.2">
      <c r="A286" s="7"/>
      <c r="C286" s="60"/>
      <c r="D286" s="60"/>
      <c r="E286" s="60"/>
      <c r="F286" s="60"/>
      <c r="G286" s="60"/>
      <c r="H286" s="60"/>
      <c r="I286" s="60"/>
      <c r="J286" s="60"/>
      <c r="K286" s="60"/>
      <c r="L286" s="60"/>
    </row>
    <row r="287" spans="1:12" x14ac:dyDescent="0.2">
      <c r="A287" s="7"/>
      <c r="C287" s="60"/>
      <c r="D287" s="60"/>
      <c r="E287" s="60"/>
      <c r="F287" s="60"/>
      <c r="G287" s="60"/>
      <c r="H287" s="60"/>
      <c r="I287" s="60"/>
      <c r="J287" s="60"/>
      <c r="K287" s="60"/>
      <c r="L287" s="60"/>
    </row>
    <row r="288" spans="1:12" x14ac:dyDescent="0.2">
      <c r="A288" s="7"/>
      <c r="C288" s="60"/>
      <c r="D288" s="60"/>
      <c r="E288" s="60"/>
      <c r="F288" s="60"/>
      <c r="G288" s="60"/>
      <c r="H288" s="60"/>
      <c r="I288" s="60"/>
      <c r="J288" s="60"/>
      <c r="K288" s="60"/>
      <c r="L288" s="60"/>
    </row>
    <row r="289" spans="1:12" x14ac:dyDescent="0.2">
      <c r="A289" s="7"/>
      <c r="C289" s="60"/>
      <c r="D289" s="60"/>
      <c r="E289" s="60"/>
      <c r="F289" s="60"/>
      <c r="G289" s="60"/>
      <c r="H289" s="60"/>
      <c r="I289" s="60"/>
      <c r="J289" s="60"/>
      <c r="K289" s="60"/>
      <c r="L289" s="60"/>
    </row>
    <row r="290" spans="1:12" x14ac:dyDescent="0.2">
      <c r="A290" s="7"/>
      <c r="C290" s="60"/>
      <c r="D290" s="60"/>
      <c r="E290" s="60"/>
      <c r="F290" s="60"/>
      <c r="G290" s="60"/>
      <c r="H290" s="60"/>
      <c r="I290" s="60"/>
      <c r="J290" s="60"/>
      <c r="K290" s="60"/>
      <c r="L290" s="60"/>
    </row>
    <row r="291" spans="1:12" x14ac:dyDescent="0.2">
      <c r="A291" s="7"/>
      <c r="C291" s="60"/>
      <c r="D291" s="60"/>
      <c r="E291" s="60"/>
      <c r="F291" s="60"/>
      <c r="G291" s="60"/>
      <c r="H291" s="60"/>
      <c r="I291" s="60"/>
      <c r="J291" s="60"/>
      <c r="K291" s="60"/>
      <c r="L291" s="60"/>
    </row>
    <row r="292" spans="1:12" x14ac:dyDescent="0.2">
      <c r="A292" s="7"/>
      <c r="C292" s="60"/>
      <c r="D292" s="60"/>
      <c r="E292" s="60"/>
      <c r="F292" s="60"/>
      <c r="G292" s="60"/>
      <c r="H292" s="60"/>
      <c r="I292" s="60"/>
      <c r="J292" s="60"/>
      <c r="K292" s="60"/>
      <c r="L292" s="60"/>
    </row>
    <row r="293" spans="1:12" x14ac:dyDescent="0.2">
      <c r="A293" s="7"/>
      <c r="C293" s="60"/>
      <c r="D293" s="60"/>
      <c r="E293" s="60"/>
      <c r="F293" s="60"/>
      <c r="G293" s="60"/>
      <c r="H293" s="60"/>
      <c r="I293" s="60"/>
      <c r="J293" s="60"/>
      <c r="K293" s="60"/>
      <c r="L293" s="60"/>
    </row>
    <row r="294" spans="1:12" x14ac:dyDescent="0.2">
      <c r="A294" s="7"/>
      <c r="C294" s="60"/>
      <c r="D294" s="60"/>
      <c r="E294" s="60"/>
      <c r="F294" s="60"/>
      <c r="G294" s="60"/>
      <c r="H294" s="60"/>
      <c r="I294" s="60"/>
      <c r="J294" s="60"/>
      <c r="K294" s="60"/>
      <c r="L294" s="60"/>
    </row>
    <row r="295" spans="1:12" x14ac:dyDescent="0.2">
      <c r="A295" s="7"/>
      <c r="C295" s="60"/>
      <c r="D295" s="60"/>
      <c r="E295" s="60"/>
      <c r="F295" s="60"/>
      <c r="G295" s="60"/>
      <c r="H295" s="60"/>
      <c r="I295" s="60"/>
      <c r="J295" s="60"/>
      <c r="K295" s="60"/>
      <c r="L295" s="60"/>
    </row>
    <row r="296" spans="1:12" x14ac:dyDescent="0.2">
      <c r="A296" s="7"/>
      <c r="C296" s="60"/>
      <c r="D296" s="60"/>
      <c r="E296" s="60"/>
      <c r="F296" s="60"/>
      <c r="G296" s="60"/>
      <c r="H296" s="60"/>
      <c r="I296" s="60"/>
      <c r="J296" s="60"/>
      <c r="K296" s="60"/>
      <c r="L296" s="60"/>
    </row>
    <row r="297" spans="1:12" x14ac:dyDescent="0.2">
      <c r="A297" s="7"/>
      <c r="C297" s="60"/>
      <c r="D297" s="60"/>
      <c r="E297" s="60"/>
      <c r="F297" s="60"/>
      <c r="G297" s="60"/>
      <c r="H297" s="60"/>
      <c r="I297" s="60"/>
      <c r="J297" s="60"/>
      <c r="K297" s="60"/>
      <c r="L297" s="60"/>
    </row>
    <row r="298" spans="1:12" x14ac:dyDescent="0.2">
      <c r="A298" s="7"/>
      <c r="C298" s="60"/>
      <c r="D298" s="60"/>
      <c r="E298" s="60"/>
      <c r="F298" s="60"/>
      <c r="G298" s="60"/>
      <c r="H298" s="60"/>
      <c r="I298" s="60"/>
      <c r="J298" s="60"/>
      <c r="K298" s="60"/>
      <c r="L298" s="60"/>
    </row>
    <row r="299" spans="1:12" x14ac:dyDescent="0.2">
      <c r="A299" s="7"/>
      <c r="C299" s="60"/>
      <c r="D299" s="60"/>
      <c r="E299" s="60"/>
      <c r="F299" s="60"/>
      <c r="G299" s="60"/>
      <c r="H299" s="60"/>
      <c r="I299" s="60"/>
      <c r="J299" s="60"/>
      <c r="K299" s="60"/>
      <c r="L299" s="60"/>
    </row>
    <row r="300" spans="1:12" x14ac:dyDescent="0.2">
      <c r="C300" s="60"/>
      <c r="D300" s="60"/>
      <c r="E300" s="60"/>
      <c r="F300" s="60"/>
      <c r="G300" s="60"/>
      <c r="H300" s="60"/>
      <c r="I300" s="60"/>
      <c r="J300" s="60"/>
      <c r="K300" s="60"/>
      <c r="L300" s="60"/>
    </row>
    <row r="301" spans="1:12" x14ac:dyDescent="0.2">
      <c r="C301" s="60"/>
      <c r="D301" s="60"/>
      <c r="E301" s="60"/>
      <c r="F301" s="60"/>
      <c r="G301" s="60"/>
      <c r="H301" s="60"/>
      <c r="I301" s="60"/>
      <c r="J301" s="60"/>
      <c r="K301" s="60"/>
      <c r="L301" s="60"/>
    </row>
    <row r="302" spans="1:12" x14ac:dyDescent="0.2">
      <c r="C302" s="60"/>
      <c r="D302" s="60"/>
      <c r="E302" s="60"/>
      <c r="F302" s="60"/>
      <c r="G302" s="60"/>
      <c r="H302" s="60"/>
      <c r="I302" s="60"/>
      <c r="J302" s="60"/>
      <c r="K302" s="60"/>
      <c r="L302" s="60"/>
    </row>
    <row r="303" spans="1:12" x14ac:dyDescent="0.2">
      <c r="C303" s="60"/>
      <c r="D303" s="60"/>
      <c r="E303" s="60"/>
      <c r="F303" s="60"/>
      <c r="G303" s="60"/>
      <c r="H303" s="60"/>
      <c r="I303" s="60"/>
      <c r="J303" s="60"/>
      <c r="K303" s="60"/>
      <c r="L303" s="60"/>
    </row>
    <row r="304" spans="1:12" x14ac:dyDescent="0.2">
      <c r="C304" s="60"/>
      <c r="D304" s="60"/>
      <c r="E304" s="60"/>
      <c r="F304" s="60"/>
      <c r="G304" s="60"/>
      <c r="H304" s="60"/>
      <c r="I304" s="60"/>
      <c r="J304" s="60"/>
      <c r="K304" s="60"/>
      <c r="L304" s="60"/>
    </row>
    <row r="305" spans="3:12" x14ac:dyDescent="0.2">
      <c r="C305" s="60"/>
      <c r="D305" s="60"/>
      <c r="E305" s="60"/>
      <c r="F305" s="60"/>
      <c r="G305" s="60"/>
      <c r="H305" s="60"/>
      <c r="I305" s="60"/>
      <c r="J305" s="60"/>
      <c r="K305" s="60"/>
      <c r="L305" s="60"/>
    </row>
    <row r="306" spans="3:12" x14ac:dyDescent="0.2">
      <c r="C306" s="60"/>
      <c r="D306" s="60"/>
      <c r="E306" s="60"/>
      <c r="F306" s="60"/>
      <c r="G306" s="60"/>
      <c r="H306" s="60"/>
      <c r="I306" s="60"/>
      <c r="J306" s="60"/>
      <c r="K306" s="60"/>
      <c r="L306" s="60"/>
    </row>
    <row r="307" spans="3:12" x14ac:dyDescent="0.2">
      <c r="C307" s="60"/>
      <c r="D307" s="60"/>
      <c r="E307" s="60"/>
      <c r="F307" s="60"/>
      <c r="G307" s="60"/>
      <c r="H307" s="60"/>
      <c r="I307" s="60"/>
      <c r="J307" s="60"/>
      <c r="K307" s="60"/>
      <c r="L307" s="60"/>
    </row>
    <row r="308" spans="3:12" x14ac:dyDescent="0.2">
      <c r="C308" s="60"/>
      <c r="D308" s="60"/>
      <c r="E308" s="60"/>
      <c r="F308" s="60"/>
      <c r="G308" s="60"/>
      <c r="H308" s="60"/>
      <c r="I308" s="60"/>
      <c r="J308" s="60"/>
      <c r="K308" s="60"/>
      <c r="L308" s="60"/>
    </row>
    <row r="309" spans="3:12" x14ac:dyDescent="0.2">
      <c r="C309" s="60"/>
      <c r="D309" s="60"/>
      <c r="E309" s="60"/>
      <c r="F309" s="60"/>
      <c r="G309" s="60"/>
      <c r="H309" s="60"/>
      <c r="I309" s="60"/>
      <c r="J309" s="60"/>
      <c r="K309" s="60"/>
      <c r="L309" s="60"/>
    </row>
    <row r="310" spans="3:12" x14ac:dyDescent="0.2">
      <c r="C310" s="60"/>
      <c r="D310" s="60"/>
      <c r="E310" s="60"/>
      <c r="F310" s="60"/>
      <c r="G310" s="60"/>
      <c r="H310" s="60"/>
      <c r="I310" s="60"/>
      <c r="J310" s="60"/>
      <c r="K310" s="60"/>
      <c r="L310" s="60"/>
    </row>
    <row r="311" spans="3:12" x14ac:dyDescent="0.2">
      <c r="C311" s="60"/>
      <c r="D311" s="60"/>
      <c r="E311" s="60"/>
      <c r="F311" s="60"/>
      <c r="G311" s="60"/>
      <c r="H311" s="60"/>
      <c r="I311" s="60"/>
      <c r="J311" s="60"/>
      <c r="K311" s="60"/>
      <c r="L311" s="60"/>
    </row>
    <row r="312" spans="3:12" x14ac:dyDescent="0.2">
      <c r="C312" s="60"/>
      <c r="D312" s="60"/>
      <c r="E312" s="60"/>
      <c r="F312" s="60"/>
      <c r="G312" s="60"/>
      <c r="H312" s="60"/>
      <c r="I312" s="60"/>
      <c r="J312" s="60"/>
      <c r="K312" s="60"/>
      <c r="L312" s="60"/>
    </row>
    <row r="313" spans="3:12" x14ac:dyDescent="0.2">
      <c r="C313" s="60"/>
      <c r="D313" s="60"/>
      <c r="E313" s="60"/>
      <c r="F313" s="60"/>
      <c r="G313" s="60"/>
      <c r="H313" s="60"/>
      <c r="I313" s="60"/>
      <c r="J313" s="60"/>
      <c r="K313" s="60"/>
      <c r="L313" s="60"/>
    </row>
    <row r="314" spans="3:12" x14ac:dyDescent="0.2">
      <c r="C314" s="60"/>
      <c r="D314" s="60"/>
      <c r="E314" s="60"/>
      <c r="F314" s="60"/>
      <c r="G314" s="60"/>
      <c r="H314" s="60"/>
      <c r="I314" s="60"/>
      <c r="J314" s="60"/>
      <c r="K314" s="60"/>
      <c r="L314" s="60"/>
    </row>
    <row r="315" spans="3:12" x14ac:dyDescent="0.2">
      <c r="C315" s="60"/>
      <c r="D315" s="60"/>
      <c r="E315" s="60"/>
      <c r="F315" s="60"/>
      <c r="G315" s="60"/>
      <c r="H315" s="60"/>
      <c r="I315" s="60"/>
      <c r="J315" s="60"/>
      <c r="K315" s="60"/>
      <c r="L315" s="60"/>
    </row>
    <row r="316" spans="3:12" x14ac:dyDescent="0.2">
      <c r="C316" s="60"/>
      <c r="D316" s="60"/>
      <c r="E316" s="60"/>
      <c r="F316" s="60"/>
      <c r="G316" s="60"/>
      <c r="H316" s="60"/>
      <c r="I316" s="60"/>
      <c r="J316" s="60"/>
      <c r="K316" s="60"/>
      <c r="L316" s="60"/>
    </row>
    <row r="317" spans="3:12" x14ac:dyDescent="0.2">
      <c r="C317" s="60"/>
      <c r="D317" s="60"/>
      <c r="E317" s="60"/>
      <c r="F317" s="60"/>
      <c r="G317" s="60"/>
      <c r="H317" s="60"/>
      <c r="I317" s="60"/>
      <c r="J317" s="60"/>
      <c r="K317" s="60"/>
      <c r="L317" s="60"/>
    </row>
    <row r="318" spans="3:12" x14ac:dyDescent="0.2">
      <c r="C318" s="60"/>
      <c r="D318" s="60"/>
      <c r="E318" s="60"/>
      <c r="F318" s="60"/>
      <c r="G318" s="60"/>
      <c r="H318" s="60"/>
      <c r="I318" s="60"/>
      <c r="J318" s="60"/>
      <c r="K318" s="60"/>
      <c r="L318" s="60"/>
    </row>
    <row r="319" spans="3:12" x14ac:dyDescent="0.2">
      <c r="C319" s="60"/>
      <c r="D319" s="60"/>
      <c r="E319" s="60"/>
      <c r="F319" s="60"/>
      <c r="G319" s="60"/>
      <c r="H319" s="60"/>
      <c r="I319" s="60"/>
      <c r="J319" s="60"/>
      <c r="K319" s="60"/>
      <c r="L319" s="60"/>
    </row>
    <row r="320" spans="3:12" x14ac:dyDescent="0.2">
      <c r="C320" s="60"/>
      <c r="D320" s="60"/>
      <c r="E320" s="60"/>
      <c r="F320" s="60"/>
      <c r="G320" s="60"/>
      <c r="H320" s="60"/>
      <c r="I320" s="60"/>
      <c r="J320" s="60"/>
      <c r="K320" s="60"/>
      <c r="L320" s="60"/>
    </row>
    <row r="321" spans="3:12" x14ac:dyDescent="0.2">
      <c r="C321" s="60"/>
      <c r="D321" s="60"/>
      <c r="E321" s="60"/>
      <c r="F321" s="60"/>
      <c r="G321" s="60"/>
      <c r="H321" s="60"/>
      <c r="I321" s="60"/>
      <c r="J321" s="60"/>
      <c r="K321" s="60"/>
      <c r="L321" s="60"/>
    </row>
    <row r="322" spans="3:12" x14ac:dyDescent="0.2">
      <c r="C322" s="60"/>
      <c r="D322" s="60"/>
      <c r="E322" s="60"/>
      <c r="F322" s="60"/>
      <c r="G322" s="60"/>
      <c r="H322" s="60"/>
      <c r="I322" s="60"/>
      <c r="J322" s="60"/>
      <c r="K322" s="60"/>
      <c r="L322" s="60"/>
    </row>
    <row r="323" spans="3:12" x14ac:dyDescent="0.2">
      <c r="C323" s="60"/>
      <c r="D323" s="60"/>
      <c r="E323" s="60"/>
      <c r="F323" s="60"/>
      <c r="G323" s="60"/>
      <c r="H323" s="60"/>
      <c r="I323" s="60"/>
      <c r="J323" s="60"/>
      <c r="K323" s="60"/>
      <c r="L323" s="60"/>
    </row>
    <row r="324" spans="3:12" x14ac:dyDescent="0.2">
      <c r="C324" s="60"/>
      <c r="D324" s="60"/>
      <c r="E324" s="60"/>
      <c r="F324" s="60"/>
      <c r="G324" s="60"/>
      <c r="H324" s="60"/>
      <c r="I324" s="60"/>
      <c r="J324" s="60"/>
      <c r="K324" s="60"/>
      <c r="L324" s="60"/>
    </row>
    <row r="325" spans="3:12" x14ac:dyDescent="0.2">
      <c r="C325" s="60"/>
      <c r="D325" s="60"/>
      <c r="E325" s="60"/>
      <c r="F325" s="60"/>
      <c r="G325" s="60"/>
      <c r="H325" s="60"/>
      <c r="I325" s="60"/>
      <c r="J325" s="60"/>
      <c r="K325" s="60"/>
      <c r="L325" s="60"/>
    </row>
    <row r="326" spans="3:12" x14ac:dyDescent="0.2">
      <c r="C326" s="60"/>
      <c r="D326" s="60"/>
      <c r="E326" s="60"/>
      <c r="F326" s="60"/>
      <c r="G326" s="60"/>
      <c r="H326" s="60"/>
      <c r="I326" s="60"/>
      <c r="J326" s="60"/>
      <c r="K326" s="60"/>
      <c r="L326" s="60"/>
    </row>
    <row r="327" spans="3:12" x14ac:dyDescent="0.2">
      <c r="C327" s="60"/>
      <c r="D327" s="60"/>
      <c r="E327" s="60"/>
      <c r="F327" s="60"/>
      <c r="G327" s="60"/>
      <c r="H327" s="60"/>
      <c r="I327" s="60"/>
      <c r="J327" s="60"/>
      <c r="K327" s="60"/>
      <c r="L327" s="60"/>
    </row>
    <row r="328" spans="3:12" x14ac:dyDescent="0.2">
      <c r="C328" s="60"/>
      <c r="D328" s="60"/>
      <c r="E328" s="60"/>
      <c r="F328" s="60"/>
      <c r="G328" s="60"/>
      <c r="H328" s="60"/>
      <c r="I328" s="60"/>
      <c r="J328" s="60"/>
      <c r="K328" s="60"/>
      <c r="L328" s="60"/>
    </row>
    <row r="329" spans="3:12" x14ac:dyDescent="0.2">
      <c r="C329" s="60"/>
      <c r="D329" s="60"/>
      <c r="E329" s="60"/>
      <c r="F329" s="60"/>
      <c r="G329" s="60"/>
      <c r="H329" s="60"/>
      <c r="I329" s="60"/>
      <c r="J329" s="60"/>
      <c r="K329" s="60"/>
      <c r="L329" s="60"/>
    </row>
    <row r="330" spans="3:12" x14ac:dyDescent="0.2">
      <c r="C330" s="60"/>
      <c r="D330" s="60"/>
      <c r="E330" s="60"/>
      <c r="F330" s="60"/>
      <c r="G330" s="60"/>
      <c r="H330" s="60"/>
      <c r="I330" s="60"/>
      <c r="J330" s="60"/>
      <c r="K330" s="60"/>
      <c r="L330" s="60"/>
    </row>
    <row r="331" spans="3:12" x14ac:dyDescent="0.2">
      <c r="C331" s="60"/>
      <c r="D331" s="60"/>
      <c r="E331" s="60"/>
      <c r="F331" s="60"/>
      <c r="G331" s="60"/>
      <c r="H331" s="60"/>
      <c r="I331" s="60"/>
      <c r="J331" s="60"/>
      <c r="K331" s="60"/>
      <c r="L331" s="60"/>
    </row>
    <row r="332" spans="3:12" x14ac:dyDescent="0.2">
      <c r="C332" s="60"/>
      <c r="D332" s="60"/>
      <c r="E332" s="60"/>
      <c r="F332" s="60"/>
      <c r="G332" s="60"/>
      <c r="H332" s="60"/>
      <c r="I332" s="60"/>
      <c r="J332" s="60"/>
      <c r="K332" s="60"/>
      <c r="L332" s="60"/>
    </row>
    <row r="333" spans="3:12" x14ac:dyDescent="0.2">
      <c r="C333" s="60"/>
      <c r="D333" s="60"/>
      <c r="E333" s="60"/>
      <c r="F333" s="60"/>
      <c r="G333" s="60"/>
      <c r="H333" s="60"/>
      <c r="I333" s="60"/>
      <c r="J333" s="60"/>
      <c r="K333" s="60"/>
      <c r="L333" s="60"/>
    </row>
    <row r="334" spans="3:12" x14ac:dyDescent="0.2">
      <c r="C334" s="60"/>
      <c r="D334" s="60"/>
      <c r="E334" s="60"/>
      <c r="F334" s="60"/>
      <c r="G334" s="60"/>
      <c r="H334" s="60"/>
      <c r="I334" s="60"/>
      <c r="J334" s="60"/>
      <c r="K334" s="60"/>
      <c r="L334" s="60"/>
    </row>
    <row r="335" spans="3:12" x14ac:dyDescent="0.2">
      <c r="C335" s="60"/>
      <c r="D335" s="60"/>
      <c r="E335" s="60"/>
      <c r="F335" s="60"/>
      <c r="G335" s="60"/>
      <c r="H335" s="60"/>
      <c r="I335" s="60"/>
      <c r="J335" s="60"/>
      <c r="K335" s="60"/>
      <c r="L335" s="60"/>
    </row>
    <row r="336" spans="3:12" x14ac:dyDescent="0.2">
      <c r="C336" s="60"/>
      <c r="D336" s="60"/>
      <c r="E336" s="60"/>
      <c r="F336" s="60"/>
      <c r="G336" s="60"/>
      <c r="H336" s="60"/>
      <c r="I336" s="60"/>
      <c r="J336" s="60"/>
      <c r="K336" s="60"/>
      <c r="L336" s="60"/>
    </row>
    <row r="337" spans="3:12" x14ac:dyDescent="0.2">
      <c r="C337" s="60"/>
      <c r="D337" s="60"/>
      <c r="E337" s="60"/>
      <c r="F337" s="60"/>
      <c r="G337" s="60"/>
      <c r="H337" s="60"/>
      <c r="I337" s="60"/>
      <c r="J337" s="60"/>
      <c r="K337" s="60"/>
      <c r="L337" s="60"/>
    </row>
    <row r="338" spans="3:12" x14ac:dyDescent="0.2">
      <c r="C338" s="60"/>
      <c r="D338" s="60"/>
      <c r="E338" s="60"/>
      <c r="F338" s="60"/>
      <c r="G338" s="60"/>
      <c r="H338" s="60"/>
      <c r="I338" s="60"/>
      <c r="J338" s="60"/>
      <c r="K338" s="60"/>
      <c r="L338" s="60"/>
    </row>
    <row r="339" spans="3:12" x14ac:dyDescent="0.2">
      <c r="C339" s="60"/>
      <c r="D339" s="60"/>
      <c r="E339" s="60"/>
      <c r="F339" s="60"/>
      <c r="G339" s="60"/>
      <c r="H339" s="60"/>
      <c r="I339" s="60"/>
      <c r="J339" s="60"/>
      <c r="K339" s="60"/>
      <c r="L339" s="60"/>
    </row>
    <row r="340" spans="3:12" x14ac:dyDescent="0.2">
      <c r="C340" s="60"/>
      <c r="D340" s="60"/>
      <c r="E340" s="60"/>
      <c r="F340" s="60"/>
      <c r="G340" s="60"/>
      <c r="H340" s="60"/>
      <c r="I340" s="60"/>
      <c r="J340" s="60"/>
      <c r="K340" s="60"/>
      <c r="L340" s="60"/>
    </row>
    <row r="341" spans="3:12" x14ac:dyDescent="0.2">
      <c r="C341" s="60"/>
      <c r="D341" s="60"/>
      <c r="E341" s="60"/>
      <c r="F341" s="60"/>
      <c r="G341" s="60"/>
      <c r="H341" s="60"/>
      <c r="I341" s="60"/>
      <c r="J341" s="60"/>
      <c r="K341" s="60"/>
      <c r="L341" s="60"/>
    </row>
    <row r="342" spans="3:12" x14ac:dyDescent="0.2">
      <c r="C342" s="60"/>
      <c r="D342" s="60"/>
      <c r="E342" s="60"/>
      <c r="F342" s="60"/>
      <c r="G342" s="60"/>
      <c r="H342" s="60"/>
      <c r="I342" s="60"/>
      <c r="J342" s="60"/>
      <c r="K342" s="60"/>
      <c r="L342" s="60"/>
    </row>
  </sheetData>
  <pageMargins left="0.7" right="0.7" top="0.75" bottom="0.75" header="0.3" footer="0.3"/>
  <pageSetup paperSize="9" scale="60" orientation="portrait" r:id="rId1"/>
  <colBreaks count="2" manualBreakCount="2">
    <brk id="13" max="70" man="1"/>
    <brk id="27" max="7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B2:G12"/>
  <sheetViews>
    <sheetView showGridLines="0" showRowColHeaders="0" zoomScaleNormal="100" workbookViewId="0">
      <selection activeCell="F10" sqref="F10"/>
    </sheetView>
  </sheetViews>
  <sheetFormatPr defaultRowHeight="15" x14ac:dyDescent="0.25"/>
  <cols>
    <col min="1" max="1" width="4" customWidth="1"/>
    <col min="2" max="2" width="78.5703125" customWidth="1"/>
    <col min="3" max="3" width="9.5703125" customWidth="1"/>
    <col min="4" max="4" width="24.5703125" customWidth="1"/>
    <col min="5" max="5" width="4.7109375" bestFit="1" customWidth="1"/>
    <col min="6" max="6" width="9.5703125" bestFit="1" customWidth="1"/>
    <col min="7" max="7" width="59" bestFit="1" customWidth="1"/>
  </cols>
  <sheetData>
    <row r="2" spans="2:7" x14ac:dyDescent="0.25">
      <c r="D2" s="32" t="s">
        <v>48</v>
      </c>
    </row>
    <row r="3" spans="2:7" x14ac:dyDescent="0.25">
      <c r="B3" s="2" t="s">
        <v>49</v>
      </c>
      <c r="C3" s="17">
        <v>9000</v>
      </c>
      <c r="D3" s="17">
        <v>33000</v>
      </c>
    </row>
    <row r="4" spans="2:7" x14ac:dyDescent="0.25">
      <c r="B4" s="2" t="s">
        <v>50</v>
      </c>
      <c r="C4" s="17">
        <v>9000</v>
      </c>
      <c r="D4" s="17">
        <v>33000</v>
      </c>
    </row>
    <row r="5" spans="2:7" x14ac:dyDescent="0.25">
      <c r="B5" s="2" t="s">
        <v>80</v>
      </c>
      <c r="C5" s="17">
        <v>15000</v>
      </c>
      <c r="D5" s="17">
        <v>33000</v>
      </c>
    </row>
    <row r="6" spans="2:7" x14ac:dyDescent="0.25">
      <c r="B6" s="2" t="s">
        <v>51</v>
      </c>
      <c r="C6" s="17">
        <v>25000</v>
      </c>
      <c r="D6" s="17">
        <v>33000</v>
      </c>
    </row>
    <row r="7" spans="2:7" x14ac:dyDescent="0.25">
      <c r="B7" s="14"/>
      <c r="C7" s="14"/>
      <c r="D7" s="14"/>
    </row>
    <row r="8" spans="2:7" x14ac:dyDescent="0.25">
      <c r="B8" s="1" t="s">
        <v>52</v>
      </c>
    </row>
    <row r="9" spans="2:7" x14ac:dyDescent="0.25">
      <c r="B9" s="2" t="s">
        <v>53</v>
      </c>
      <c r="C9" s="15">
        <v>1</v>
      </c>
      <c r="D9" s="2" t="s">
        <v>54</v>
      </c>
      <c r="E9" s="2" t="s">
        <v>55</v>
      </c>
      <c r="F9" s="16">
        <v>0.9</v>
      </c>
      <c r="G9" s="2" t="s">
        <v>56</v>
      </c>
    </row>
    <row r="11" spans="2:7" x14ac:dyDescent="0.25">
      <c r="B11" s="1" t="s">
        <v>57</v>
      </c>
    </row>
    <row r="12" spans="2:7" x14ac:dyDescent="0.25">
      <c r="B12" s="2" t="s">
        <v>58</v>
      </c>
      <c r="C12" s="21">
        <v>0.03</v>
      </c>
      <c r="D12" s="2" t="s">
        <v>59</v>
      </c>
      <c r="E12" s="2" t="s">
        <v>60</v>
      </c>
      <c r="F12" s="27">
        <v>31000</v>
      </c>
      <c r="G12" s="2" t="s">
        <v>61</v>
      </c>
    </row>
  </sheetData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5207D-8DB2-45D6-8668-FA9F885A41A8}">
  <sheetPr codeName="Blad7"/>
  <dimension ref="B2:C16"/>
  <sheetViews>
    <sheetView showGridLines="0" showRowColHeaders="0" workbookViewId="0">
      <selection activeCell="B25" sqref="B25"/>
    </sheetView>
  </sheetViews>
  <sheetFormatPr defaultRowHeight="15" x14ac:dyDescent="0.25"/>
  <cols>
    <col min="1" max="1" width="3.42578125" customWidth="1"/>
    <col min="2" max="2" width="72.7109375" bestFit="1" customWidth="1"/>
    <col min="3" max="3" width="10.42578125" bestFit="1" customWidth="1"/>
  </cols>
  <sheetData>
    <row r="2" spans="2:3" x14ac:dyDescent="0.25">
      <c r="B2" s="2" t="s">
        <v>62</v>
      </c>
      <c r="C2" s="87">
        <v>1.342E-2</v>
      </c>
    </row>
    <row r="4" spans="2:3" x14ac:dyDescent="0.25">
      <c r="B4" s="1" t="s">
        <v>63</v>
      </c>
    </row>
    <row r="5" spans="2:3" x14ac:dyDescent="0.25">
      <c r="B5" s="2" t="s">
        <v>64</v>
      </c>
      <c r="C5" s="2" t="s">
        <v>65</v>
      </c>
    </row>
    <row r="6" spans="2:3" x14ac:dyDescent="0.25">
      <c r="B6" s="2" t="s">
        <v>66</v>
      </c>
      <c r="C6" s="27">
        <v>948</v>
      </c>
    </row>
    <row r="8" spans="2:3" x14ac:dyDescent="0.25">
      <c r="B8" s="2" t="s">
        <v>67</v>
      </c>
      <c r="C8" s="2" t="s">
        <v>65</v>
      </c>
    </row>
    <row r="9" spans="2:3" x14ac:dyDescent="0.25">
      <c r="B9" s="2" t="s">
        <v>68</v>
      </c>
      <c r="C9" s="88"/>
    </row>
    <row r="10" spans="2:3" x14ac:dyDescent="0.25">
      <c r="B10" s="2" t="s">
        <v>88</v>
      </c>
      <c r="C10" s="27">
        <f>$C$6+233</f>
        <v>1181</v>
      </c>
    </row>
    <row r="11" spans="2:3" x14ac:dyDescent="0.25">
      <c r="B11" s="2" t="s">
        <v>89</v>
      </c>
      <c r="C11" s="27">
        <f>$C$6+390</f>
        <v>1338</v>
      </c>
    </row>
    <row r="12" spans="2:3" x14ac:dyDescent="0.25">
      <c r="B12" s="2" t="s">
        <v>90</v>
      </c>
      <c r="C12" s="27">
        <f>$C$6+393</f>
        <v>1341</v>
      </c>
    </row>
    <row r="13" spans="2:3" x14ac:dyDescent="0.25">
      <c r="B13" s="2" t="s">
        <v>91</v>
      </c>
      <c r="C13" s="27">
        <f>$C$6+457</f>
        <v>1405</v>
      </c>
    </row>
    <row r="14" spans="2:3" x14ac:dyDescent="0.25">
      <c r="B14" s="2" t="s">
        <v>92</v>
      </c>
      <c r="C14" s="27">
        <f>$C$6+538</f>
        <v>1486</v>
      </c>
    </row>
    <row r="15" spans="2:3" x14ac:dyDescent="0.25">
      <c r="B15" s="2" t="s">
        <v>93</v>
      </c>
      <c r="C15" s="27">
        <f>$C$6+589</f>
        <v>1537</v>
      </c>
    </row>
    <row r="16" spans="2:3" x14ac:dyDescent="0.25">
      <c r="B16" s="2" t="s">
        <v>94</v>
      </c>
      <c r="C16" s="27">
        <f>$C$6+577</f>
        <v>1525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B496CF96249C4DA33D8B2FC5A11513" ma:contentTypeVersion="10" ma:contentTypeDescription="Een nieuw document maken." ma:contentTypeScope="" ma:versionID="5ab67d07c386f4001d977e0164111c96">
  <xsd:schema xmlns:xsd="http://www.w3.org/2001/XMLSchema" xmlns:xs="http://www.w3.org/2001/XMLSchema" xmlns:p="http://schemas.microsoft.com/office/2006/metadata/properties" xmlns:ns2="62f71ef6-d1ac-498c-b144-30f5c2d8c45d" targetNamespace="http://schemas.microsoft.com/office/2006/metadata/properties" ma:root="true" ma:fieldsID="a81abfccbe33df62c76780fd0677500c" ns2:_="">
    <xsd:import namespace="62f71ef6-d1ac-498c-b144-30f5c2d8c4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71ef6-d1ac-498c-b144-30f5c2d8c4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000217-9E59-4119-987D-AC7E58124A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1699C2-0C6A-4064-AEEB-588354455BB1}">
  <ds:schemaRefs>
    <ds:schemaRef ds:uri="http://purl.org/dc/elements/1.1/"/>
    <ds:schemaRef ds:uri="http://schemas.microsoft.com/office/2006/metadata/properties"/>
    <ds:schemaRef ds:uri="d5f9a9f5-ad66-42db-8250-6283d3f7543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0770d5c-07a0-432a-9a3d-47d814ca424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4EAF6C-2E15-409A-A17C-84548F2749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5</vt:i4>
      </vt:variant>
    </vt:vector>
  </HeadingPairs>
  <TitlesOfParts>
    <vt:vector size="12" baseType="lpstr">
      <vt:lpstr>toelichting</vt:lpstr>
      <vt:lpstr>nietAOW</vt:lpstr>
      <vt:lpstr>welAOW</vt:lpstr>
      <vt:lpstr>box3 nietAOW</vt:lpstr>
      <vt:lpstr>box3 welAOW</vt:lpstr>
      <vt:lpstr>overige parameters</vt:lpstr>
      <vt:lpstr>onderhoud en energie</vt:lpstr>
      <vt:lpstr>'box3 nietAOW'!Afdrukbereik</vt:lpstr>
      <vt:lpstr>'box3 welAOW'!Afdrukbereik</vt:lpstr>
      <vt:lpstr>'overige parameters'!Afdrukbereik</vt:lpstr>
      <vt:lpstr>toelichting!Afdrukbereik</vt:lpstr>
      <vt:lpstr>welAOW!Afdrukbereik</vt:lpstr>
    </vt:vector>
  </TitlesOfParts>
  <Manager/>
  <Company>Officium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MarcelW_nibud.nl</dc:creator>
  <cp:keywords/>
  <dc:description/>
  <cp:lastModifiedBy>Marcel Warnaar</cp:lastModifiedBy>
  <cp:revision/>
  <dcterms:created xsi:type="dcterms:W3CDTF">2013-10-09T08:15:37Z</dcterms:created>
  <dcterms:modified xsi:type="dcterms:W3CDTF">2020-09-29T06:44:51Z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0x01010013B496CF96249C4DA33D8B2FC5A11513</vt:lpwstr>
  </property>
  <property fmtid="{D5CDD505-2E9C-101B-9397-08002B2CF9AE}" pid="3" name="AuthorIds_UIVersion_2048">
    <vt:lpwstr>53</vt:lpwstr>
  </property>
  <property fmtid="{D5CDD505-2E9C-101B-9397-08002B2CF9AE}" pid="4" name="AuthorIds_UIVersion_3584">
    <vt:lpwstr>29</vt:lpwstr>
  </property>
</Properties>
</file>